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65" windowWidth="12000" windowHeight="9375" tabRatio="702" activeTab="0"/>
  </bookViews>
  <sheets>
    <sheet name="1_ΣΥΓΚΕΝΤΡΩΤΙΚΑ ΑΠΟΤΕΛΕΣΜΑΤΑ " sheetId="1" r:id="rId1"/>
    <sheet name="2_ΡΑΒΔΟΓΡΑΜΜΑΤΑ_ΚΑΤΑΤΑΞΗ ΥΠΕΡ." sheetId="2" r:id="rId2"/>
    <sheet name="3_ΚΥΚΛΙΚΑ ΔΙΑΓΡΑΜΜΑΤΑ_ΦΘΗΝΟΤΕΡΑ" sheetId="3" r:id="rId3"/>
    <sheet name="4_ΦΘΗΝΟΤΕΡΕΣ ΚΑΤΗΓΟΡΙΕΣ" sheetId="4" r:id="rId4"/>
  </sheets>
  <definedNames>
    <definedName name="_xlnm.Print_Area" localSheetId="0">'1_ΣΥΓΚΕΝΤΡΩΤΙΚΑ ΑΠΟΤΕΛΕΣΜΑΤΑ '!$A$1:$E$44</definedName>
    <definedName name="_xlnm.Print_Area" localSheetId="1">'2_ΡΑΒΔΟΓΡΑΜΜΑΤΑ_ΚΑΤΑΤΑΞΗ ΥΠΕΡ.'!$A$1:$F$116,'2_ΡΑΒΔΟΓΡΑΜΜΑΤΑ_ΚΑΤΑΤΑΞΗ ΥΠΕΡ.'!$B$123:$D$166</definedName>
    <definedName name="_xlnm.Print_Area" localSheetId="2">'3_ΚΥΚΛΙΚΑ ΔΙΑΓΡΑΜΜΑΤΑ_ΦΘΗΝΟΤΕΡΑ'!$A$1:$I$135,'3_ΚΥΚΛΙΚΑ ΔΙΑΓΡΑΜΜΑΤΑ_ΦΘΗΝΟΤΕΡΑ'!$B$147:$K$169</definedName>
  </definedNames>
  <calcPr fullCalcOnLoad="1"/>
</workbook>
</file>

<file path=xl/sharedStrings.xml><?xml version="1.0" encoding="utf-8"?>
<sst xmlns="http://schemas.openxmlformats.org/spreadsheetml/2006/main" count="525" uniqueCount="136">
  <si>
    <t>ΥΠΕΡΑΓΟΡΕΣ</t>
  </si>
  <si>
    <t>ΔΕΙΚΤΗΣ ΤΙΜΩΝ ΥΠΕΡΑΓΟΡΩΝ</t>
  </si>
  <si>
    <t>ΣΥΝΟΛΙΚΟ ΚΟΣΤΟΣ ΑΓΟΡΑΣ</t>
  </si>
  <si>
    <t>ΑΡ.ΦΘΗΝΟΤΕΡΩΝ ΚΑΤΗΓΟΡΙΩΝ</t>
  </si>
  <si>
    <t xml:space="preserve">ΑΡ.ΦΘΗΝΟΤΕΡΩΝ ΠΡΟΪΟΝΤΩΝ </t>
  </si>
  <si>
    <t>ΗΜΕΡΟΜΗΝΙA:</t>
  </si>
  <si>
    <t>_</t>
  </si>
  <si>
    <t>ΑΡΙΘΜΟΣ ΠΡΟÏΟΝΤΩΝ ΠΟΥ ΕΙΝΑΙ ΦΘΗΝΟΤΕΡΗ Η ΥΠΕΡΑΓΟΡΑ</t>
  </si>
  <si>
    <t xml:space="preserve"> ΛΕΥΚΩΣΙΑ</t>
  </si>
  <si>
    <t xml:space="preserve">ΑΡΙΘΜΟΣ ΚΑΤΗΓΟΡIΩΝ ΠΟΥ ΕΙΝΑΙ ΦΘΗΝΟΤΕΡΗ Η ΥΠΕΡΑΓΟΡΑ </t>
  </si>
  <si>
    <t xml:space="preserve"> ΛΕΜΕΣΟΣ</t>
  </si>
  <si>
    <t xml:space="preserve"> ΛΑΡΝΑΚΑ</t>
  </si>
  <si>
    <t xml:space="preserve"> ΠΑΦΟΣ</t>
  </si>
  <si>
    <t xml:space="preserve"> ΑΜΜΟΧΩΣΤΟΣ</t>
  </si>
  <si>
    <t>ΗΜΕΡΟΜΗΝΙΑ:</t>
  </si>
  <si>
    <t>ΛΕΥΚΩΣΙΑ</t>
  </si>
  <si>
    <t>ΛΕΜΕΣΟΣ</t>
  </si>
  <si>
    <t>ΛΑΡΝΑΚΑ</t>
  </si>
  <si>
    <t>ΠΑΦΟΣ</t>
  </si>
  <si>
    <t>ΑΜΜΟΧΩΣΤΟΣ</t>
  </si>
  <si>
    <t>ΑΡΙΘΜΟΣ  ΠΡΟΪΟΝΤΩΝ</t>
  </si>
  <si>
    <t>ΚΑΤΗΓΟΡΙΕΣ</t>
  </si>
  <si>
    <t>ΥΠΕΡΑΓΟΡΑ ΟΡΦΑΝΙΔΗΣ ΓΙΑΝΝΑΚΗ ΣΤΕΦΑΝΙΔΗ 10, 2037, ΣΤΡΟΒΟΛΟΣ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</si>
  <si>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</si>
  <si>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</si>
  <si>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</si>
  <si>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</si>
  <si>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</si>
  <si>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ΜΙΝ</t>
  </si>
  <si>
    <t>ΚΟΣΤΟΣ</t>
  </si>
  <si>
    <t>ΔΕΙΚΤΗΣ</t>
  </si>
  <si>
    <t>ΛΑΪΚΗ ΥΠΕΡΑΓΟΡΑ ΟΡΦΑΝΙΔΗΣ (ΚΑΤΣΑΝΤΩΝΑΙΩΝ 20,4154,ΚΑΤΩ ΠΟΛΕΜΙΔΙΑ)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</si>
  <si>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</si>
  <si>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</si>
  <si>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</si>
  <si>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                 E &amp; S ΚΑΨΑΛΟΥ (ΑΓΙΑΣ ΦΥΛΑΞΕΩΣ 191, 3082, ΛΕΜΕΣΟΣ)</t>
  </si>
  <si>
    <t>ΥΠΕΡΑΓΟΡΑ            ΑΛΦΑ ΜΕΓΑ          (ΓΕΩΡΓΙΟΥ ΓΡΙΒΑ ΔΙΓΕΝΗ 118, 3101, ΛΕΜΕΣΟΣ)</t>
  </si>
  <si>
    <t>ΥΠΕΡΑΓΟΡΑ ΟΡΦΑΝΙΔΗΣ      (ΓΙΑΝΝΟΥ ΚΡΑΝΙΔΙΩΤΗ           20-22,6531)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</si>
  <si>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</si>
  <si>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</si>
  <si>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</si>
  <si>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</si>
  <si>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</si>
  <si>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ΥΠΕΡΑΓΟΡΑ ΟΡΦΑΝΙΔΗΣ  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</si>
  <si>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</si>
  <si>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</si>
  <si>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 xml:space="preserve">ΣΥΝΟΛΙΚΟ ΚΟΣΤΟΣ ΑΓΟΡΑΣ </t>
  </si>
  <si>
    <t xml:space="preserve"> ΚΟΙΝΩΝ ΠΡΟΪΟΝΤΩΝ ΑΝΑ ΥΠΕΡΑΓOΡΑ</t>
  </si>
  <si>
    <t xml:space="preserve"> ΛΕΥΚΩΣΙΑΣ </t>
  </si>
  <si>
    <t xml:space="preserve">ΔΕΙΚΤΗΣ ΤΙΜΩΝ ΥΠΕΡΑΓΟΡΩΝ  ΓΙΑ </t>
  </si>
  <si>
    <t xml:space="preserve"> ΚΟΙΝΑ ΠΡΟΪΟΝΤΑ </t>
  </si>
  <si>
    <t xml:space="preserve">_ΛΕΥΚΩΣΙΑ </t>
  </si>
  <si>
    <t xml:space="preserve"> ΛΕΜΕΣΟΥ </t>
  </si>
  <si>
    <t xml:space="preserve">_ΛΕΜΕΣΟΣ </t>
  </si>
  <si>
    <t xml:space="preserve"> ΛΑΡΝΑΚΑΣ </t>
  </si>
  <si>
    <t xml:space="preserve">_ΛΑΡΝΑΚΑ </t>
  </si>
  <si>
    <t xml:space="preserve"> ΠΑΦΟΥ </t>
  </si>
  <si>
    <t xml:space="preserve">_ΠΑΦΟΣ </t>
  </si>
  <si>
    <t xml:space="preserve"> ΑΜΜΟΧΩΣΤΟΥ </t>
  </si>
  <si>
    <t xml:space="preserve">_ΑΜΜΟΧΩΣΤΟΣ  </t>
  </si>
  <si>
    <t xml:space="preserve">ΛΕΥΚΩΣΙΑ:  </t>
  </si>
  <si>
    <t xml:space="preserve"> ΚΟΙΝΑ ΠΡΟΪΟΝΤΑ</t>
  </si>
  <si>
    <t>ΛΕΜΕΣΟΣ:</t>
  </si>
  <si>
    <t>ΛΑΡΝΑΚΑ:</t>
  </si>
  <si>
    <t>ΠΑΦΟΣ:</t>
  </si>
  <si>
    <t>ΑΜΜΟΧΩΣΤΟΣ:</t>
  </si>
  <si>
    <t>ΡΑΒΔΟΓΡΑΜΜΑΤΑ_ΚΑΤΑΤΑΞΗ ΥΠΕΡΑΓΟΡΩΝ ΑΠO  ΦΘΗΝΟΤΕΡΗ ΣΕ ΑΚΡΙΒΟΤΕΡΗ ΒΑΣΕΙ ΤΟΥ ΣΥΝΟΛΙΚΟΥ ΚΟΣΤΟΥΣ ΚΑΙ ΤΟΥ ΔΕΙΚΤΗ ΤΙΜΩΝ ΤΩΝ ΚΟΙΝΩΝ ΠΡΟΪΟΝΤΩΝ ΜΕΤΑΞΥ ΤΩΝ ΥΠΕΡΑΓΟΡΩΝ ΑΝΑ ΕΠΑΡΧΙΑ</t>
  </si>
  <si>
    <t xml:space="preserve">ΣΥΓΚΕΝΤΡΩΤΙΚΑ ΑΠΟΤΕΛΕΣΜΑΤΑ ΠΑΡΑΤΗΡΗΤΗΡΙΟΥ ΤΙΜΩΝ  </t>
  </si>
  <si>
    <t>1_ΠΙΝΑΚΕΣ ΣΥΝΟΛΙΚΟΥ ΚΟΣΤΟΥΣ ΑΓΟΡΑΣ ΚΟΙΝΩΝ ΠΡΟΪΟΝΤΩΝ ΚΑΙ ΔΕΙΚΤΗΣ ΤΙΜΩΝ ΥΠΕΡΑΓΟΡΩΝ ΑΝΑ ΕΠΑΡΧΙΑ</t>
  </si>
  <si>
    <t>2_ΑΡΙΘΜΟΣ ΠΡΟΪΟΝΤΩΝ ΣΤΑ ΟΠΟΙΑ ΠΑΡΟΥΣΙΑΖΕΤΑΙ ΦΘΗΝΟΤΕΡΗ Η ΚΑΘΕ ΥΠΕΡΑΓΟΡΑ</t>
  </si>
  <si>
    <t>3_ΑΡΙΘΜΟΣ ΚΑΤΗΓΟΡΙΩΝ ΣΤΙΣ ΟΠΟΙΕΣ ΠΑΡΟΥΣΙΑΖΕΤΑΙ ΦΘΗΝΟΤΕΡΗ Η ΚΑΘΕ  ΥΠΕΡΑΓΟΡΑ</t>
  </si>
  <si>
    <t>ΚΟΙΝΑ ΠΡΟΪΟΝΤΑ</t>
  </si>
  <si>
    <t xml:space="preserve">ΗΜΕΡΟΜΗΝΙΑ: </t>
  </si>
  <si>
    <t>ΚΥΚΛΙΚΑ ΔΙΑΓΡΑΜΜΑΤΑ ΒΑΣΕΙ ΤΩΝ ΚΟΙΝΩΝ ΠΡΟΪΟΝΩΝ/ ΚΑΤΗΓΟΡΙΩΝ ΠΟΥ ΠΑΡΟΥΣΙΑΖΟΝΤΑΙ ΦΘΗΝΟΤΕΡΕΣ ΟΙ ΥΠΕΡΑΓΟΡΕΣ ΑΝΑ ΕΠΑΡΧΙΑ</t>
  </si>
  <si>
    <t>4_ΦΘΗΝΟΤΕΡΕΣ ΚΑΤΗΓΟΡΙΕΣ ΣΤΑ ΚΟΙΝΑ ΠΡΟΪΟΝΤΑ ΠΟΥ ΠΑΡΟΥΣΙΑΖΕΙ Η ΚAΘΕ ΥΠΕΡΑΓΟΡΑ ΑΝΑ ΕΠΑΡΧΙΑ ΒΑΣΕΙ ΤΟΥ ΔΕΙΚΤΗ ΤΙΜΩΝ (100)</t>
  </si>
  <si>
    <t>ΥΠΕΡΑΓΟΡΑ ΟΡΦΑΝΙΔΗΣ - PAPHOS MALL (ΛΕΩΦ. ΔΗΜΟΚΡΑΤΙΑΣ 30. 8028. ΠΑΦΟΣ</t>
  </si>
  <si>
    <t>ΥΠΕΡΑΓΟΡΑ DEBENHAMS ΚΟΡΟΙΒΟΣ (ΛΕΩΦ.ΔΗΜΟΚΡΑΤΙΑΣ 2.8028. ΠΑΦΟΣ)</t>
  </si>
  <si>
    <t>ΥΠΕΡΑΓΟΡΑ CARREFOUR (ΛΕΩΦ.ΕΛΛΑΔΟΣ. 8020. ΠΑΦΟΣ)</t>
  </si>
  <si>
    <t>ΥΠΕΡΑΓΟΡΑ  E &amp; S ΑΦΡΟΔΙΤΗ (ΛΕΩΦ.ΑΠ.ΠΑΥΛΟΥ 53.8040. ΠΑΦΟΣ)</t>
  </si>
  <si>
    <t>ΥΠΕΡΑΓΟΡΑ            ΑΛΦΑ ΜΕΓΑ (ΛΕΩΦ.ΔΗΜΟΚΡΑΤΙΑΣ 87, 8028. ΠΑΦΟΣ)</t>
  </si>
  <si>
    <t>ΑΡΙΘΜΟΣ  ΚΑΤΗΓΟΡΙΩΝ</t>
  </si>
  <si>
    <t>ΥΠΕΡΑΓΟΡΑ ΠΑΠΑΝΤΩΝΙΟΥ (ΛΕΩΦ.ΕΛΛΑΔΟΣ 9. 8020.ΠΑΦΟΣ)</t>
  </si>
  <si>
    <t>ΚΑΡΣΕΡΑΣ (ΚΑΤΩ ΠΟΛΕΜΙΔΙΑ)</t>
  </si>
  <si>
    <t>ΔΕΝ ΕΠΙΤΡΕΠΕΙ ΤΗ ΛΗΨΗ ΤΙΜΩΝ</t>
  </si>
  <si>
    <t>ΣΑΡΡΗΣ (ΛΕΟΝΤΙΟΥ ΜΑΧΑΙΡΑ)</t>
  </si>
  <si>
    <t>ΠΑΠΑΝΤΩΝΙΟΥ(ΛΕΩΦ.ΕΛΛΑΔΟΣ)</t>
  </si>
  <si>
    <t>ΗΜΕΡΟΜΗΝΙΑ:28/01/2013</t>
  </si>
  <si>
    <t xml:space="preserve"> </t>
  </si>
  <si>
    <t>ΓΑΛΑ ΦΡΕΣΚΟ</t>
  </si>
  <si>
    <t>ΓΑΛΑ ΖΑΧΑΡΟΥΧΟ/ΕΒΑΠΟΡΕ</t>
  </si>
  <si>
    <t>ΓΙΑΟΥΡΤΙ</t>
  </si>
  <si>
    <t>ΜΑΚΑΡΟΝΙΑ ΑΛΕΥΡΑ ΚΑΙ ΑΛΛΑ ΠΡΟΙΟΝΤΑ</t>
  </si>
  <si>
    <t>ΔΗΜΗΤΡΙΑΚΑ ΚΑΙ ΠΑΙΔΙΚΕΣ ΤΡΟΦΕΣ</t>
  </si>
  <si>
    <t>ΑΛΛΑΝΤΙΚΑ</t>
  </si>
  <si>
    <t>ΕΛΑΙΟΛΑΔΑ ΚΑΙ ΣΠΟΡΕΛΑΙΑ</t>
  </si>
  <si>
    <t>ΑΝΑΨΥΚΤΙΚΑ ΚΑΙ ΧΥΜΟΙ</t>
  </si>
  <si>
    <t>ΕΜΦΙΑΛΩΜΕΝΟΥ ΝΕΡΟΥ</t>
  </si>
  <si>
    <t>ΦΡΟΥΤΩΝ ΚΑΙ ΛΑΧΑΝΙΚΩΝ</t>
  </si>
  <si>
    <t>ΠΑΓΩΤΑ, ΣΟΚΟΛΑΤΕΣ, ΜΠΙΣΚΟΤΑ</t>
  </si>
  <si>
    <t>ΚΟΝΣΕΡΒΟΠΟΙΗΜΕΝΑ ΠΑΡΑΓΩΓΑ ΚΡΕΑΤΩΝ ΚΑΙ ΨΑΡΙΩΝ</t>
  </si>
  <si>
    <t>ΕΙΔΗ ΚΑΘΑΡΙΣΜΟΥ</t>
  </si>
  <si>
    <t>ΕΙΔH ΠΡΟΣΩΠΙΚΗΣ ΥΓΙΕΙΝΗΣ ΚΑΙ ΦΡΟΝΤΙΔΑΣ</t>
  </si>
  <si>
    <t>ΔΙΑΦΟΡA ΠΡΟΙΟΝΤA</t>
  </si>
  <si>
    <t/>
  </si>
  <si>
    <t>ΧΑΛΛΟΥΜΙΑ, ΤΥΡΙΑ ΚΑΙ ΒΟΥΤΥΡΑ</t>
  </si>
  <si>
    <t xml:space="preserve">ΚΑΦΕΣ,ΤΣΑΙ, ΖΑΧΑΡΗ ΚΑΙ ΡΟΦΗΜΑΤΑ </t>
  </si>
  <si>
    <t>ΟΙΝΟΠΝΕΥΜΑΤΟΔΗ ΠΟΤΑ</t>
  </si>
  <si>
    <t>ΟΣΠΡΙΑ</t>
  </si>
  <si>
    <t>ΚΑΤΕΨΥΓΜΕΝΑ ΛΑΧΑΝΙΚΑ, ΨΑΡΙΑ ΚΑΙ ΑΛΛΑ ΤΡΟΦΙΜΑ</t>
  </si>
  <si>
    <t>CARREFOUR (COLUMBIA)</t>
  </si>
  <si>
    <t>ΑΛΦΑ ΜΕΓΑ(ΓΕΩΡΓΙΟΥ ΓΡΙΒΑ ΔΙΓΕΝΗ)</t>
  </si>
  <si>
    <t>E &amp; S (ΚΑΨΑΛΟΥ)</t>
  </si>
  <si>
    <t xml:space="preserve">DEBENHAMS (OLYMPIA) </t>
  </si>
  <si>
    <t xml:space="preserve">   ΔΕΝ ΕΠΙΤΡΕΠΕΙ ΤΗ ΛΗΨΗ ΤΙΜΩΝ</t>
  </si>
  <si>
    <t>18/02/2013</t>
  </si>
  <si>
    <r>
      <t>ΣΥΝΟΛΙΚΟ ΚΟΣΤΟΣ ΑΓΟΡΑΣ  ΚΑΙ ΔΕΙΚΤΗΣ ΤΙΜΩΝ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216 </t>
    </r>
    <r>
      <rPr>
        <b/>
        <sz val="12"/>
        <color indexed="8"/>
        <rFont val="Arial"/>
        <family val="2"/>
      </rPr>
      <t>Κ</t>
    </r>
    <r>
      <rPr>
        <b/>
        <sz val="12"/>
        <rFont val="Arial"/>
        <family val="2"/>
      </rPr>
      <t>ΟΙΝΩΝ  ΠΡΟΪΟΝΤΩΝ ΑΝΑ ΥΠΕΡΑΓΟΡΑ ΑΝΑ ΚΑΤΗΓΟΡΙΑ - ΛΕΜΕΣΟΣ</t>
    </r>
  </si>
  <si>
    <r>
      <t>ΣΥΝΟΛΙΚΟ ΚΟΣΤΟΣ ΑΓΟΡΑΣ  ΚΑΙ ΔΕΙΚΤΗΣ ΤΙΜΩΝ</t>
    </r>
    <r>
      <rPr>
        <b/>
        <sz val="12"/>
        <color indexed="49"/>
        <rFont val="Arial"/>
        <family val="2"/>
      </rPr>
      <t xml:space="preserve"> </t>
    </r>
    <r>
      <rPr>
        <b/>
        <sz val="12"/>
        <color indexed="8"/>
        <rFont val="Arial"/>
        <family val="2"/>
      </rPr>
      <t xml:space="preserve">232 </t>
    </r>
    <r>
      <rPr>
        <b/>
        <sz val="12"/>
        <rFont val="Arial"/>
        <family val="2"/>
      </rPr>
      <t>ΚΟΙΝΩΝ ΠΡΟΪΟΝΤΩΝ ΑΝΑ ΥΠΕΡΑΓΟΡΑ ΑΝΑ ΚΑΤΗΓΟΡΙΑ - ΛΕΥΚΩΣΙΑ</t>
    </r>
  </si>
  <si>
    <t>ΧΑΛΛΟΥΜΙΑ &amp; ΤΥΡΙΑ</t>
  </si>
  <si>
    <t xml:space="preserve">ΚΑΦΕΣ,ΤΣΑΙ ΚΑΙ ΖΑΧΑΡΗ </t>
  </si>
  <si>
    <t>ΟΙΝΟΠΝΕΥΜΑΤΩΔΗ ΠΟΤΑ</t>
  </si>
  <si>
    <t>ΚΑΤΕΨΥΓΜΕΝΑ ΛΑΧΑΝΙΚΑ</t>
  </si>
  <si>
    <t>ΥΠΕΡΑΓΟΡΑ CARREFOUR  (ΣΠΥΡΟΥ ΚΥΠΡΙΑΝΟΥ 23)</t>
  </si>
  <si>
    <t>ΥΠΕΡΑΓΟΡΑ ΣΤΕΛΙΟΣ   (ΠΕΤΡΑΚΗ ΚΥΠΡΙΑΝΟΥ 40 ΛΙΒΑΔΙΑ)</t>
  </si>
  <si>
    <t>ΥΠΕΡΑΓΟΡΑ DEBENHAMS    (ΥΨΙΠΥΛΗΣ 7-9)</t>
  </si>
  <si>
    <t>ΣΥΝΟΛΙΚΟ ΚΟΣΤΟΣ ΑΓΟΡΑΣ  ΚΑΙ ΔΕΙΚΤΗΣ ΤΙΜΩΝ 194 ΚΟΙΝΩΝ ΠΡΟΪΟΝΤΩΝ ΑΝΑ ΥΠΕΡΑΓΟΡΑ ΑΝΑ ΚΑΤΗΓΟΡΙΑ - ΛΑΡΝΑΚΑ</t>
  </si>
  <si>
    <t>CARREFOUR(ΛΕΩΦ.ΕΛΛΑΔΟΣ)</t>
  </si>
  <si>
    <t>ΑΛΦΑ ΜΕΓΑ(ΛΕΩΦ.ΔΗΜΟΚΡΑΤΙΑΣ)</t>
  </si>
  <si>
    <t>E &amp; S (ΑΦΡΟΔΙΤΗ)</t>
  </si>
  <si>
    <t>DEBENHAMS (ΚΟΡΟΙΒΟΣ)</t>
  </si>
  <si>
    <t>ΧΑΛΛΟΥΜΙΑ, ΤΥΡΙΑ &amp; ΒΟΥΤΥΡΑ</t>
  </si>
  <si>
    <t>ΚΑΦΕΣ,ΤΣΑΙ, ΖΑΧΑΡΗ ΚΑΙ ΡΟΦΗΜΑΤΑ</t>
  </si>
  <si>
    <t>ΣΥΝΟΛΙΚΟ ΚΟΣΤΟΣ ΑΓΟΡΑΣ  ΚΑΙ ΔΕΙΚΤΗΣ ΤΙΜΩΝ 171 ΚΟΙΝΩΝ ΠΡΟΪΟΝΤΩΝ ΑΝΑ ΥΠΕΡΑΓΟΡΑ ΑΝΑ ΚΑΤΗΓΟΡΙΑ - ΠΑΦΟΣ</t>
  </si>
  <si>
    <t>ΟΙ ΥΠΕΡΑΓΟΡΕΣ ΟΡΦΑΝΙΔΗ ΔΕΝ ΠΕΡΙΛΑΜΒΑΝΟΝΤΑΙ ΣΤΙΣ ΑΝΑΛΥΣΕΙΣ ΛΟΓΩ ΑΡΚΕΤΩΝ ΕΛΛΕΙΨΕΩΝ ΣΤΑ ΠΡΟΙΟΝΤΑ</t>
  </si>
  <si>
    <t>ΚΟΚΚΙΝΟΣ (ΠΑΡΑΛΙΜΝΙ)</t>
  </si>
  <si>
    <t>CARREFOUR (ΠΑΡΑΛΙΜΝΙ)</t>
  </si>
  <si>
    <r>
      <t xml:space="preserve">ΣΥΝΟΛΙΚΟ ΚΟΣΤΟΣ ΑΓΟΡΑΣ ΚΑΙ ΔΕΙΚΤΗΣ ΤΙΜΩΝ 242 </t>
    </r>
    <r>
      <rPr>
        <b/>
        <sz val="11"/>
        <color indexed="8"/>
        <rFont val="Arial"/>
        <family val="2"/>
      </rPr>
      <t>ΚΟΙΝΩΝ ΠΡΟΪΟΝΤΩΝ ΑΝΑ ΥΠΕΡΑΓΟΡΑ ΑΝΑ ΚΑΤΗΓΟΡΙΑ - ΑΜΜΟΧΩΣΤΟΣ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</si>
</sst>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€-2]\ 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€-2]\ #,##0.00;[Red]\-[$€-2]\ #,##0.00"/>
    <numFmt numFmtId="186" formatCode="[$-809]dd\ mmmm\ yyyy"/>
    <numFmt numFmtId="187" formatCode="#,##0.00\ _€"/>
    <numFmt numFmtId="188" formatCode="[$-408]dddd\,\ d\ mmmm\ yyyy"/>
  </numFmts>
  <fonts count="7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sz val="17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b/>
      <sz val="15"/>
      <color indexed="8"/>
      <name val="Arial"/>
      <family val="2"/>
    </font>
    <font>
      <b/>
      <sz val="17"/>
      <color indexed="8"/>
      <name val="Arial"/>
      <family val="2"/>
    </font>
    <font>
      <sz val="10"/>
      <name val="Arial"/>
      <family val="2"/>
    </font>
    <font>
      <sz val="15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20"/>
      <color indexed="8"/>
      <name val="Calibri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0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49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2"/>
      <color indexed="8"/>
      <name val="Calibri"/>
      <family val="0"/>
    </font>
    <font>
      <b/>
      <sz val="8"/>
      <color indexed="8"/>
      <name val="Calibri"/>
      <family val="0"/>
    </font>
    <font>
      <sz val="9.25"/>
      <color indexed="8"/>
      <name val="Calibri"/>
      <family val="0"/>
    </font>
    <font>
      <b/>
      <sz val="15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9"/>
      <color indexed="8"/>
      <name val="Calibri"/>
      <family val="2"/>
    </font>
    <font>
      <b/>
      <sz val="18"/>
      <color indexed="8"/>
      <name val="Arial"/>
      <family val="2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1"/>
      <name val="Calibri"/>
      <family val="2"/>
    </font>
    <font>
      <b/>
      <sz val="15"/>
      <color rgb="FF000000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9"/>
      <color theme="1"/>
      <name val="Calibri"/>
      <family val="2"/>
    </font>
    <font>
      <b/>
      <sz val="18"/>
      <color rgb="FF000000"/>
      <name val="Arial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20"/>
      <color theme="1"/>
      <name val="Calibri"/>
      <family val="2"/>
    </font>
    <font>
      <sz val="18"/>
      <color rgb="FFFF0000"/>
      <name val="Calibri"/>
      <family val="2"/>
    </font>
    <font>
      <b/>
      <sz val="22"/>
      <color theme="1"/>
      <name val="Calibri"/>
      <family val="2"/>
    </font>
    <font>
      <b/>
      <sz val="11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>
        <color indexed="63"/>
      </left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/>
    </border>
    <border>
      <left style="medium"/>
      <right style="medium"/>
      <top style="medium"/>
      <bottom style="thin"/>
    </border>
    <border>
      <left/>
      <right/>
      <top/>
      <bottom style="double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/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/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24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4" fontId="23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59" fillId="0" borderId="0" xfId="101">
      <alignment/>
      <protection/>
    </xf>
    <xf numFmtId="0" fontId="60" fillId="0" borderId="0" xfId="101" applyFont="1" applyAlignment="1">
      <alignment horizontal="left" vertical="center" readingOrder="1"/>
      <protection/>
    </xf>
    <xf numFmtId="49" fontId="60" fillId="0" borderId="0" xfId="101" applyNumberFormat="1" applyFont="1" applyAlignment="1">
      <alignment horizontal="left" vertical="center" readingOrder="1"/>
      <protection/>
    </xf>
    <xf numFmtId="0" fontId="61" fillId="0" borderId="0" xfId="101" applyFont="1">
      <alignment/>
      <protection/>
    </xf>
    <xf numFmtId="0" fontId="62" fillId="0" borderId="0" xfId="101" applyFont="1" applyAlignment="1">
      <alignment horizontal="left" vertical="center" readingOrder="1"/>
      <protection/>
    </xf>
    <xf numFmtId="0" fontId="63" fillId="0" borderId="13" xfId="101" applyFont="1" applyBorder="1" applyAlignment="1">
      <alignment horizontal="right"/>
      <protection/>
    </xf>
    <xf numFmtId="49" fontId="63" fillId="0" borderId="12" xfId="101" applyNumberFormat="1" applyFont="1" applyBorder="1" applyAlignment="1">
      <alignment horizontal="left"/>
      <protection/>
    </xf>
    <xf numFmtId="0" fontId="59" fillId="0" borderId="12" xfId="101" applyBorder="1" applyAlignment="1">
      <alignment horizontal="center"/>
      <protection/>
    </xf>
    <xf numFmtId="0" fontId="59" fillId="0" borderId="12" xfId="101" applyBorder="1">
      <alignment/>
      <protection/>
    </xf>
    <xf numFmtId="0" fontId="59" fillId="0" borderId="14" xfId="101" applyBorder="1">
      <alignment/>
      <protection/>
    </xf>
    <xf numFmtId="0" fontId="30" fillId="20" borderId="15" xfId="101" applyFont="1" applyFill="1" applyBorder="1" applyAlignment="1" applyProtection="1">
      <alignment horizontal="center" vertical="center" wrapText="1"/>
      <protection locked="0"/>
    </xf>
    <xf numFmtId="0" fontId="31" fillId="20" borderId="16" xfId="101" applyFont="1" applyFill="1" applyBorder="1" applyAlignment="1" applyProtection="1">
      <alignment horizontal="center" vertical="center" wrapText="1"/>
      <protection locked="0"/>
    </xf>
    <xf numFmtId="0" fontId="30" fillId="20" borderId="17" xfId="101" applyFont="1" applyFill="1" applyBorder="1" applyAlignment="1" applyProtection="1">
      <alignment horizontal="center" vertical="center" wrapText="1"/>
      <protection locked="0"/>
    </xf>
    <xf numFmtId="0" fontId="31" fillId="20" borderId="18" xfId="101" applyFont="1" applyFill="1" applyBorder="1" applyAlignment="1" applyProtection="1">
      <alignment horizontal="center" vertical="center" wrapText="1"/>
      <protection locked="0"/>
    </xf>
    <xf numFmtId="0" fontId="30" fillId="20" borderId="19" xfId="101" applyFont="1" applyFill="1" applyBorder="1" applyAlignment="1" applyProtection="1">
      <alignment horizontal="center" vertical="center" wrapText="1"/>
      <protection locked="0"/>
    </xf>
    <xf numFmtId="0" fontId="31" fillId="20" borderId="20" xfId="101" applyFont="1" applyFill="1" applyBorder="1" applyAlignment="1" applyProtection="1">
      <alignment horizontal="center" vertical="center" wrapText="1"/>
      <protection locked="0"/>
    </xf>
    <xf numFmtId="0" fontId="26" fillId="0" borderId="21" xfId="101" applyFont="1" applyBorder="1" applyAlignment="1" applyProtection="1">
      <alignment horizontal="left" vertical="center" wrapText="1"/>
      <protection locked="0"/>
    </xf>
    <xf numFmtId="0" fontId="26" fillId="0" borderId="22" xfId="101" applyFont="1" applyBorder="1" applyAlignment="1" applyProtection="1">
      <alignment horizontal="center" vertical="center" wrapText="1"/>
      <protection locked="0"/>
    </xf>
    <xf numFmtId="0" fontId="26" fillId="0" borderId="23" xfId="101" applyFont="1" applyBorder="1" applyAlignment="1" applyProtection="1">
      <alignment horizontal="left" vertical="center" wrapText="1"/>
      <protection locked="0"/>
    </xf>
    <xf numFmtId="0" fontId="26" fillId="0" borderId="24" xfId="101" applyFont="1" applyBorder="1" applyAlignment="1" applyProtection="1">
      <alignment horizontal="center" vertical="center" wrapText="1"/>
      <protection locked="0"/>
    </xf>
    <xf numFmtId="0" fontId="26" fillId="0" borderId="25" xfId="101" applyFont="1" applyBorder="1" applyAlignment="1" applyProtection="1">
      <alignment vertical="center" wrapText="1"/>
      <protection locked="0"/>
    </xf>
    <xf numFmtId="0" fontId="26" fillId="0" borderId="26" xfId="101" applyFont="1" applyBorder="1" applyAlignment="1" applyProtection="1">
      <alignment horizontal="center" vertical="center" wrapText="1"/>
      <protection locked="0"/>
    </xf>
    <xf numFmtId="0" fontId="26" fillId="0" borderId="27" xfId="101" applyFont="1" applyBorder="1" applyAlignment="1" applyProtection="1">
      <alignment horizontal="left" vertical="center" wrapText="1"/>
      <protection locked="0"/>
    </xf>
    <xf numFmtId="0" fontId="26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vertical="center" wrapText="1"/>
      <protection locked="0"/>
    </xf>
    <xf numFmtId="0" fontId="26" fillId="0" borderId="30" xfId="101" applyFont="1" applyBorder="1" applyAlignment="1" applyProtection="1">
      <alignment horizontal="center" vertical="center" wrapText="1"/>
      <protection locked="0"/>
    </xf>
    <xf numFmtId="0" fontId="26" fillId="0" borderId="15" xfId="101" applyFont="1" applyBorder="1" applyAlignment="1" applyProtection="1">
      <alignment horizontal="left" vertical="center" wrapText="1"/>
      <protection locked="0"/>
    </xf>
    <xf numFmtId="0" fontId="26" fillId="0" borderId="16" xfId="101" applyFont="1" applyBorder="1" applyAlignment="1" applyProtection="1">
      <alignment horizontal="center" vertical="center" wrapText="1"/>
      <protection locked="0"/>
    </xf>
    <xf numFmtId="0" fontId="26" fillId="0" borderId="17" xfId="101" applyFont="1" applyBorder="1" applyAlignment="1" applyProtection="1">
      <alignment horizontal="left" vertical="center" wrapText="1"/>
      <protection locked="0"/>
    </xf>
    <xf numFmtId="0" fontId="26" fillId="0" borderId="18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vertical="center" wrapText="1"/>
      <protection locked="0"/>
    </xf>
    <xf numFmtId="0" fontId="26" fillId="0" borderId="20" xfId="101" applyFont="1" applyBorder="1" applyAlignment="1" applyProtection="1">
      <alignment horizontal="center" vertical="center" wrapText="1"/>
      <protection locked="0"/>
    </xf>
    <xf numFmtId="0" fontId="64" fillId="0" borderId="0" xfId="101" applyFont="1" applyBorder="1" applyAlignment="1">
      <alignment horizontal="center" vertical="center"/>
      <protection/>
    </xf>
    <xf numFmtId="0" fontId="65" fillId="0" borderId="0" xfId="101" applyFont="1" applyBorder="1" applyAlignment="1">
      <alignment horizontal="center" vertical="center"/>
      <protection/>
    </xf>
    <xf numFmtId="0" fontId="30" fillId="20" borderId="31" xfId="101" applyFont="1" applyFill="1" applyBorder="1" applyAlignment="1" applyProtection="1">
      <alignment horizontal="center" vertical="center" wrapText="1"/>
      <protection locked="0"/>
    </xf>
    <xf numFmtId="0" fontId="32" fillId="20" borderId="32" xfId="101" applyFont="1" applyFill="1" applyBorder="1" applyAlignment="1" applyProtection="1">
      <alignment horizontal="center" vertical="center" wrapText="1"/>
      <protection locked="0"/>
    </xf>
    <xf numFmtId="0" fontId="30" fillId="20" borderId="33" xfId="101" applyFont="1" applyFill="1" applyBorder="1" applyAlignment="1" applyProtection="1">
      <alignment horizontal="center" vertical="center" wrapText="1"/>
      <protection locked="0"/>
    </xf>
    <xf numFmtId="0" fontId="30" fillId="20" borderId="34" xfId="101" applyFont="1" applyFill="1" applyBorder="1" applyAlignment="1" applyProtection="1">
      <alignment horizontal="center" vertical="center" wrapText="1"/>
      <protection locked="0"/>
    </xf>
    <xf numFmtId="0" fontId="26" fillId="0" borderId="35" xfId="101" applyFont="1" applyBorder="1" applyAlignment="1" applyProtection="1">
      <alignment horizontal="left" vertical="center" wrapText="1"/>
      <protection locked="0"/>
    </xf>
    <xf numFmtId="0" fontId="26" fillId="0" borderId="36" xfId="101" applyFont="1" applyBorder="1" applyAlignment="1" applyProtection="1">
      <alignment horizontal="center" vertical="center" wrapText="1"/>
      <protection locked="0"/>
    </xf>
    <xf numFmtId="0" fontId="26" fillId="0" borderId="37" xfId="101" applyFont="1" applyBorder="1" applyAlignment="1" applyProtection="1">
      <alignment horizontal="left" vertical="center" wrapText="1"/>
      <protection locked="0"/>
    </xf>
    <xf numFmtId="0" fontId="26" fillId="0" borderId="38" xfId="101" applyFont="1" applyBorder="1" applyAlignment="1" applyProtection="1">
      <alignment horizontal="center" vertical="center" wrapText="1"/>
      <protection locked="0"/>
    </xf>
    <xf numFmtId="0" fontId="26" fillId="0" borderId="39" xfId="101" applyFont="1" applyBorder="1" applyAlignment="1" applyProtection="1">
      <alignment horizontal="left" vertical="center" wrapText="1"/>
      <protection locked="0"/>
    </xf>
    <xf numFmtId="0" fontId="26" fillId="0" borderId="40" xfId="101" applyFont="1" applyBorder="1" applyAlignment="1" applyProtection="1">
      <alignment horizontal="center" vertical="center" wrapText="1"/>
      <protection locked="0"/>
    </xf>
    <xf numFmtId="0" fontId="26" fillId="0" borderId="41" xfId="101" applyFont="1" applyBorder="1" applyAlignment="1" applyProtection="1">
      <alignment horizontal="left" vertical="center" wrapText="1"/>
      <protection locked="0"/>
    </xf>
    <xf numFmtId="0" fontId="26" fillId="0" borderId="42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left" vertical="center" wrapText="1"/>
      <protection locked="0"/>
    </xf>
    <xf numFmtId="0" fontId="33" fillId="0" borderId="27" xfId="101" applyFont="1" applyBorder="1" applyAlignment="1" applyProtection="1">
      <alignment horizontal="left" vertical="center" wrapText="1"/>
      <protection locked="0"/>
    </xf>
    <xf numFmtId="0" fontId="33" fillId="0" borderId="28" xfId="101" applyFont="1" applyBorder="1" applyAlignment="1" applyProtection="1">
      <alignment horizontal="center" vertical="center" wrapText="1"/>
      <protection locked="0"/>
    </xf>
    <xf numFmtId="0" fontId="26" fillId="0" borderId="29" xfId="101" applyFont="1" applyBorder="1" applyAlignment="1" applyProtection="1">
      <alignment horizontal="center" vertical="center" wrapText="1"/>
      <protection locked="0"/>
    </xf>
    <xf numFmtId="0" fontId="26" fillId="0" borderId="19" xfId="101" applyFont="1" applyBorder="1" applyAlignment="1" applyProtection="1">
      <alignment horizontal="center" vertical="center" wrapText="1"/>
      <protection locked="0"/>
    </xf>
    <xf numFmtId="0" fontId="24" fillId="0" borderId="0" xfId="67" applyAlignment="1">
      <alignment horizontal="center" vertical="center"/>
    </xf>
    <xf numFmtId="0" fontId="24" fillId="0" borderId="0" xfId="67" applyAlignment="1">
      <alignment vertical="center"/>
    </xf>
    <xf numFmtId="0" fontId="24" fillId="0" borderId="0" xfId="67" applyAlignment="1">
      <alignment/>
    </xf>
    <xf numFmtId="0" fontId="34" fillId="0" borderId="0" xfId="67" applyFont="1" applyFill="1" applyAlignment="1">
      <alignment vertical="center"/>
    </xf>
    <xf numFmtId="0" fontId="32" fillId="20" borderId="19" xfId="101" applyFont="1" applyFill="1" applyBorder="1" applyAlignment="1">
      <alignment horizontal="center" vertical="center"/>
      <protection/>
    </xf>
    <xf numFmtId="0" fontId="32" fillId="20" borderId="18" xfId="101" applyFont="1" applyFill="1" applyBorder="1" applyAlignment="1">
      <alignment horizontal="center" vertical="center"/>
      <protection/>
    </xf>
    <xf numFmtId="0" fontId="32" fillId="20" borderId="17" xfId="101" applyFont="1" applyFill="1" applyBorder="1" applyAlignment="1">
      <alignment horizontal="center" vertical="center"/>
      <protection/>
    </xf>
    <xf numFmtId="0" fontId="32" fillId="20" borderId="16" xfId="101" applyFont="1" applyFill="1" applyBorder="1" applyAlignment="1">
      <alignment horizontal="center" vertical="center"/>
      <protection/>
    </xf>
    <xf numFmtId="0" fontId="59" fillId="0" borderId="21" xfId="101" applyBorder="1" applyAlignment="1">
      <alignment horizontal="center" vertical="center"/>
      <protection/>
    </xf>
    <xf numFmtId="0" fontId="24" fillId="0" borderId="43" xfId="101" applyFont="1" applyBorder="1" applyAlignment="1" applyProtection="1">
      <alignment horizontal="left" vertical="center"/>
      <protection/>
    </xf>
    <xf numFmtId="180" fontId="59" fillId="0" borderId="37" xfId="101" applyNumberFormat="1" applyBorder="1" applyAlignment="1">
      <alignment horizontal="center" vertical="center"/>
      <protection/>
    </xf>
    <xf numFmtId="2" fontId="59" fillId="0" borderId="38" xfId="101" applyNumberFormat="1" applyBorder="1" applyAlignment="1">
      <alignment horizontal="center" vertical="center"/>
      <protection/>
    </xf>
    <xf numFmtId="2" fontId="59" fillId="0" borderId="44" xfId="101" applyNumberFormat="1" applyBorder="1" applyAlignment="1">
      <alignment horizontal="center" vertical="center"/>
      <protection/>
    </xf>
    <xf numFmtId="180" fontId="59" fillId="0" borderId="45" xfId="101" applyNumberFormat="1" applyBorder="1">
      <alignment/>
      <protection/>
    </xf>
    <xf numFmtId="0" fontId="59" fillId="0" borderId="41" xfId="10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 vertical="center"/>
      <protection/>
    </xf>
    <xf numFmtId="180" fontId="59" fillId="0" borderId="27" xfId="101" applyNumberFormat="1" applyBorder="1" applyAlignment="1">
      <alignment horizontal="center" vertical="center"/>
      <protection/>
    </xf>
    <xf numFmtId="2" fontId="59" fillId="0" borderId="24" xfId="101" applyNumberFormat="1" applyBorder="1" applyAlignment="1">
      <alignment horizontal="center" vertical="center"/>
      <protection/>
    </xf>
    <xf numFmtId="2" fontId="59" fillId="0" borderId="43" xfId="101" applyNumberFormat="1" applyBorder="1" applyAlignment="1">
      <alignment horizontal="center" vertical="center"/>
      <protection/>
    </xf>
    <xf numFmtId="2" fontId="59" fillId="0" borderId="47" xfId="101" applyNumberFormat="1" applyBorder="1" applyAlignment="1">
      <alignment horizontal="center" vertical="center"/>
      <protection/>
    </xf>
    <xf numFmtId="0" fontId="59" fillId="0" borderId="48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 vertical="center"/>
      <protection/>
    </xf>
    <xf numFmtId="180" fontId="59" fillId="0" borderId="47" xfId="101" applyNumberFormat="1" applyBorder="1" applyAlignment="1">
      <alignment horizontal="center" vertical="center"/>
      <protection/>
    </xf>
    <xf numFmtId="180" fontId="59" fillId="0" borderId="49" xfId="101" applyNumberFormat="1" applyBorder="1">
      <alignment/>
      <protection/>
    </xf>
    <xf numFmtId="0" fontId="24" fillId="0" borderId="0" xfId="67" applyBorder="1" applyAlignment="1">
      <alignment/>
    </xf>
    <xf numFmtId="0" fontId="32" fillId="20" borderId="17" xfId="101" applyFont="1" applyFill="1" applyBorder="1" applyAlignment="1">
      <alignment horizontal="center"/>
      <protection/>
    </xf>
    <xf numFmtId="0" fontId="32" fillId="20" borderId="18" xfId="101" applyFont="1" applyFill="1" applyBorder="1" applyAlignment="1">
      <alignment horizontal="center"/>
      <protection/>
    </xf>
    <xf numFmtId="0" fontId="24" fillId="0" borderId="38" xfId="101" applyFont="1" applyBorder="1" applyAlignment="1" applyProtection="1">
      <alignment horizontal="left"/>
      <protection/>
    </xf>
    <xf numFmtId="180" fontId="59" fillId="0" borderId="23" xfId="101" applyNumberFormat="1" applyBorder="1" applyAlignment="1">
      <alignment horizontal="center"/>
      <protection/>
    </xf>
    <xf numFmtId="2" fontId="59" fillId="0" borderId="24" xfId="101" applyNumberFormat="1" applyBorder="1" applyAlignment="1">
      <alignment horizontal="center"/>
      <protection/>
    </xf>
    <xf numFmtId="180" fontId="59" fillId="0" borderId="50" xfId="101" applyNumberFormat="1" applyBorder="1">
      <alignment/>
      <protection/>
    </xf>
    <xf numFmtId="0" fontId="24" fillId="0" borderId="28" xfId="101" applyFont="1" applyBorder="1" applyAlignment="1" applyProtection="1">
      <alignment horizontal="left"/>
      <protection/>
    </xf>
    <xf numFmtId="180" fontId="59" fillId="0" borderId="27" xfId="101" applyNumberFormat="1" applyBorder="1" applyAlignment="1">
      <alignment horizontal="center"/>
      <protection/>
    </xf>
    <xf numFmtId="2" fontId="59" fillId="0" borderId="28" xfId="101" applyNumberFormat="1" applyBorder="1" applyAlignment="1">
      <alignment horizontal="center"/>
      <protection/>
    </xf>
    <xf numFmtId="180" fontId="59" fillId="0" borderId="51" xfId="101" applyNumberFormat="1" applyBorder="1">
      <alignment/>
      <protection/>
    </xf>
    <xf numFmtId="0" fontId="32" fillId="20" borderId="17" xfId="67" applyFont="1" applyFill="1" applyBorder="1" applyAlignment="1">
      <alignment horizontal="center" vertical="center"/>
    </xf>
    <xf numFmtId="0" fontId="32" fillId="20" borderId="18" xfId="67" applyFont="1" applyFill="1" applyBorder="1" applyAlignment="1">
      <alignment horizontal="center" vertical="center"/>
    </xf>
    <xf numFmtId="0" fontId="24" fillId="0" borderId="38" xfId="101" applyFont="1" applyBorder="1" applyAlignment="1" applyProtection="1">
      <alignment horizontal="left" vertical="center"/>
      <protection/>
    </xf>
    <xf numFmtId="180" fontId="59" fillId="0" borderId="23" xfId="101" applyNumberFormat="1" applyBorder="1" applyAlignment="1">
      <alignment horizontal="center" vertical="center"/>
      <protection/>
    </xf>
    <xf numFmtId="180" fontId="59" fillId="0" borderId="50" xfId="101" applyNumberFormat="1" applyBorder="1" applyAlignment="1">
      <alignment horizontal="center" vertical="center"/>
      <protection/>
    </xf>
    <xf numFmtId="0" fontId="24" fillId="0" borderId="28" xfId="101" applyFont="1" applyBorder="1" applyAlignment="1" applyProtection="1">
      <alignment horizontal="left" vertical="center"/>
      <protection/>
    </xf>
    <xf numFmtId="2" fontId="59" fillId="0" borderId="28" xfId="101" applyNumberFormat="1" applyBorder="1" applyAlignment="1">
      <alignment horizontal="center" vertical="center"/>
      <protection/>
    </xf>
    <xf numFmtId="180" fontId="59" fillId="0" borderId="51" xfId="101" applyNumberFormat="1" applyBorder="1" applyAlignment="1">
      <alignment horizontal="center" vertical="center"/>
      <protection/>
    </xf>
    <xf numFmtId="0" fontId="59" fillId="0" borderId="10" xfId="101" applyBorder="1" applyAlignment="1">
      <alignment horizontal="center" vertical="center"/>
      <protection/>
    </xf>
    <xf numFmtId="0" fontId="24" fillId="0" borderId="0" xfId="101" applyFont="1" applyBorder="1" applyAlignment="1" applyProtection="1">
      <alignment horizontal="left" vertical="center"/>
      <protection/>
    </xf>
    <xf numFmtId="180" fontId="59" fillId="0" borderId="0" xfId="101" applyNumberFormat="1" applyBorder="1" applyAlignment="1">
      <alignment horizontal="center" vertical="center"/>
      <protection/>
    </xf>
    <xf numFmtId="2" fontId="59" fillId="0" borderId="0" xfId="101" applyNumberFormat="1" applyBorder="1" applyAlignment="1">
      <alignment horizontal="center" vertical="center"/>
      <protection/>
    </xf>
    <xf numFmtId="0" fontId="32" fillId="20" borderId="34" xfId="101" applyFont="1" applyFill="1" applyBorder="1" applyAlignment="1">
      <alignment horizontal="center" vertical="center"/>
      <protection/>
    </xf>
    <xf numFmtId="0" fontId="32" fillId="20" borderId="52" xfId="101" applyFont="1" applyFill="1" applyBorder="1" applyAlignment="1">
      <alignment horizontal="center" vertical="center"/>
      <protection/>
    </xf>
    <xf numFmtId="0" fontId="32" fillId="20" borderId="33" xfId="101" applyFont="1" applyFill="1" applyBorder="1" applyAlignment="1">
      <alignment horizontal="center" vertical="center"/>
      <protection/>
    </xf>
    <xf numFmtId="0" fontId="59" fillId="24" borderId="35" xfId="101" applyFill="1" applyBorder="1" applyAlignment="1">
      <alignment horizontal="center" vertical="center"/>
      <protection/>
    </xf>
    <xf numFmtId="0" fontId="24" fillId="0" borderId="44" xfId="101" applyFont="1" applyBorder="1" applyAlignment="1" applyProtection="1">
      <alignment horizontal="left"/>
      <protection/>
    </xf>
    <xf numFmtId="0" fontId="59" fillId="24" borderId="41" xfId="101" applyFill="1" applyBorder="1" applyAlignment="1">
      <alignment horizontal="center" vertical="center"/>
      <protection/>
    </xf>
    <xf numFmtId="0" fontId="24" fillId="0" borderId="46" xfId="101" applyFont="1" applyBorder="1" applyAlignment="1" applyProtection="1">
      <alignment horizontal="left"/>
      <protection/>
    </xf>
    <xf numFmtId="0" fontId="59" fillId="0" borderId="0" xfId="101" applyBorder="1" applyAlignment="1">
      <alignment horizontal="center" vertical="center"/>
      <protection/>
    </xf>
    <xf numFmtId="180" fontId="27" fillId="0" borderId="37" xfId="101" applyNumberFormat="1" applyFont="1" applyBorder="1" applyAlignment="1">
      <alignment horizontal="center"/>
      <protection/>
    </xf>
    <xf numFmtId="2" fontId="27" fillId="0" borderId="38" xfId="101" applyNumberFormat="1" applyFont="1" applyBorder="1" applyAlignment="1">
      <alignment horizontal="center"/>
      <protection/>
    </xf>
    <xf numFmtId="180" fontId="27" fillId="0" borderId="53" xfId="101" applyNumberFormat="1" applyFont="1" applyBorder="1">
      <alignment/>
      <protection/>
    </xf>
    <xf numFmtId="180" fontId="27" fillId="0" borderId="27" xfId="101" applyNumberFormat="1" applyFont="1" applyBorder="1" applyAlignment="1">
      <alignment horizontal="center"/>
      <protection/>
    </xf>
    <xf numFmtId="2" fontId="27" fillId="0" borderId="24" xfId="101" applyNumberFormat="1" applyFont="1" applyBorder="1" applyAlignment="1">
      <alignment horizontal="center"/>
      <protection/>
    </xf>
    <xf numFmtId="0" fontId="35" fillId="0" borderId="54" xfId="101" applyFont="1" applyBorder="1" applyAlignment="1">
      <alignment/>
      <protection/>
    </xf>
    <xf numFmtId="49" fontId="66" fillId="0" borderId="0" xfId="101" applyNumberFormat="1" applyFont="1" applyAlignment="1" applyProtection="1">
      <alignment horizontal="left" vertical="center"/>
      <protection locked="0"/>
    </xf>
    <xf numFmtId="0" fontId="59" fillId="0" borderId="0" xfId="101" applyAlignment="1">
      <alignment horizontal="left"/>
      <protection/>
    </xf>
    <xf numFmtId="0" fontId="67" fillId="0" borderId="0" xfId="101" applyFont="1" applyAlignment="1">
      <alignment horizontal="left" vertical="center" readingOrder="1"/>
      <protection/>
    </xf>
    <xf numFmtId="0" fontId="67" fillId="0" borderId="0" xfId="101" applyFont="1" applyAlignment="1">
      <alignment horizontal="center" vertical="center" readingOrder="1"/>
      <protection/>
    </xf>
    <xf numFmtId="0" fontId="68" fillId="0" borderId="0" xfId="101" applyFont="1" applyAlignment="1">
      <alignment horizontal="center" vertical="center"/>
      <protection/>
    </xf>
    <xf numFmtId="0" fontId="69" fillId="0" borderId="0" xfId="101" applyFont="1">
      <alignment/>
      <protection/>
    </xf>
    <xf numFmtId="0" fontId="59" fillId="0" borderId="0" xfId="101" applyBorder="1">
      <alignment/>
      <protection/>
    </xf>
    <xf numFmtId="0" fontId="70" fillId="0" borderId="0" xfId="101" applyFont="1" applyAlignment="1">
      <alignment horizontal="right" vertical="top"/>
      <protection/>
    </xf>
    <xf numFmtId="49" fontId="70" fillId="0" borderId="0" xfId="101" applyNumberFormat="1" applyFont="1" applyAlignment="1">
      <alignment vertical="top"/>
      <protection/>
    </xf>
    <xf numFmtId="0" fontId="36" fillId="0" borderId="13" xfId="101" applyFont="1" applyBorder="1" applyAlignment="1">
      <alignment horizontal="right" vertical="center"/>
      <protection/>
    </xf>
    <xf numFmtId="0" fontId="36" fillId="0" borderId="12" xfId="101" applyFont="1" applyBorder="1" applyAlignment="1" applyProtection="1">
      <alignment horizontal="center" vertical="center"/>
      <protection locked="0"/>
    </xf>
    <xf numFmtId="0" fontId="36" fillId="0" borderId="14" xfId="101" applyFont="1" applyBorder="1" applyAlignment="1">
      <alignment horizontal="left" vertical="center"/>
      <protection/>
    </xf>
    <xf numFmtId="0" fontId="36" fillId="0" borderId="55" xfId="101" applyFont="1" applyBorder="1" applyAlignment="1" applyProtection="1">
      <alignment horizontal="center" vertical="center"/>
      <protection locked="0"/>
    </xf>
    <xf numFmtId="0" fontId="36" fillId="0" borderId="56" xfId="101" applyFont="1" applyBorder="1" applyAlignment="1" applyProtection="1">
      <alignment horizontal="center" vertical="center" wrapText="1"/>
      <protection locked="0"/>
    </xf>
    <xf numFmtId="0" fontId="36" fillId="0" borderId="57" xfId="101" applyFont="1" applyBorder="1" applyAlignment="1" applyProtection="1">
      <alignment horizontal="center" vertical="center" wrapText="1"/>
      <protection locked="0"/>
    </xf>
    <xf numFmtId="0" fontId="37" fillId="20" borderId="35" xfId="101" applyFont="1" applyFill="1" applyBorder="1" applyAlignment="1" applyProtection="1">
      <alignment horizontal="center" vertical="center"/>
      <protection locked="0"/>
    </xf>
    <xf numFmtId="180" fontId="37" fillId="20" borderId="58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40" xfId="101" applyNumberFormat="1" applyFont="1" applyFill="1" applyBorder="1" applyAlignment="1" applyProtection="1">
      <alignment horizontal="center" vertical="center"/>
      <protection locked="0"/>
    </xf>
    <xf numFmtId="0" fontId="37" fillId="20" borderId="41" xfId="101" applyFont="1" applyFill="1" applyBorder="1" applyAlignment="1" applyProtection="1">
      <alignment horizontal="center" vertical="center"/>
      <protection locked="0"/>
    </xf>
    <xf numFmtId="180" fontId="37" fillId="2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30" xfId="101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/>
      <protection locked="0"/>
    </xf>
    <xf numFmtId="180" fontId="37" fillId="20" borderId="60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6" xfId="101" applyNumberFormat="1" applyFont="1" applyFill="1" applyBorder="1" applyAlignment="1" applyProtection="1">
      <alignment horizontal="center" vertical="center"/>
      <protection locked="0"/>
    </xf>
    <xf numFmtId="0" fontId="37" fillId="0" borderId="41" xfId="101" applyFont="1" applyBorder="1" applyAlignment="1" applyProtection="1">
      <alignment horizontal="center" vertical="center"/>
      <protection locked="0"/>
    </xf>
    <xf numFmtId="180" fontId="37" fillId="0" borderId="59" xfId="101" applyNumberFormat="1" applyFont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Border="1" applyAlignment="1" applyProtection="1">
      <alignment horizontal="center" vertical="center"/>
      <protection locked="0"/>
    </xf>
    <xf numFmtId="0" fontId="37" fillId="0" borderId="61" xfId="101" applyFont="1" applyBorder="1" applyAlignment="1">
      <alignment horizontal="center" vertical="center"/>
      <protection/>
    </xf>
    <xf numFmtId="0" fontId="70" fillId="0" borderId="0" xfId="101" applyFont="1" applyBorder="1" applyAlignment="1">
      <alignment horizontal="center" vertical="center"/>
      <protection/>
    </xf>
    <xf numFmtId="0" fontId="36" fillId="0" borderId="62" xfId="101" applyFont="1" applyBorder="1" applyAlignment="1" applyProtection="1">
      <alignment horizontal="center" vertical="center"/>
      <protection locked="0"/>
    </xf>
    <xf numFmtId="0" fontId="36" fillId="0" borderId="63" xfId="101" applyFont="1" applyBorder="1" applyAlignment="1" applyProtection="1">
      <alignment horizontal="center" vertical="center" wrapText="1"/>
      <protection locked="0"/>
    </xf>
    <xf numFmtId="0" fontId="37" fillId="0" borderId="15" xfId="101" applyFont="1" applyBorder="1" applyAlignment="1" applyProtection="1">
      <alignment horizontal="center" vertical="center"/>
      <protection locked="0"/>
    </xf>
    <xf numFmtId="180" fontId="37" fillId="0" borderId="64" xfId="101" applyNumberFormat="1" applyFont="1" applyBorder="1" applyAlignment="1" applyProtection="1">
      <alignment horizontal="center" vertical="center" wrapText="1"/>
      <protection locked="0"/>
    </xf>
    <xf numFmtId="4" fontId="37" fillId="0" borderId="20" xfId="101" applyNumberFormat="1" applyFont="1" applyBorder="1" applyAlignment="1" applyProtection="1">
      <alignment horizontal="center" vertical="center"/>
      <protection locked="0"/>
    </xf>
    <xf numFmtId="0" fontId="36" fillId="0" borderId="65" xfId="101" applyFont="1" applyBorder="1" applyAlignment="1" applyProtection="1">
      <alignment horizontal="center" vertical="center" wrapText="1"/>
      <protection locked="0"/>
    </xf>
    <xf numFmtId="0" fontId="37" fillId="0" borderId="41" xfId="101" applyFont="1" applyFill="1" applyBorder="1" applyAlignment="1" applyProtection="1">
      <alignment horizontal="center" vertical="center"/>
      <protection locked="0"/>
    </xf>
    <xf numFmtId="180" fontId="37" fillId="0" borderId="59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30" xfId="101" applyNumberFormat="1" applyFont="1" applyFill="1" applyBorder="1" applyAlignment="1" applyProtection="1">
      <alignment horizontal="center" vertical="center"/>
      <protection locked="0"/>
    </xf>
    <xf numFmtId="180" fontId="37" fillId="0" borderId="66" xfId="101" applyNumberFormat="1" applyFont="1" applyFill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Fill="1" applyBorder="1" applyAlignment="1" applyProtection="1">
      <alignment horizontal="center" vertical="center"/>
      <protection locked="0"/>
    </xf>
    <xf numFmtId="0" fontId="37" fillId="0" borderId="15" xfId="101" applyFont="1" applyFill="1" applyBorder="1" applyAlignment="1" applyProtection="1">
      <alignment horizontal="center" vertical="center"/>
      <protection locked="0"/>
    </xf>
    <xf numFmtId="4" fontId="37" fillId="0" borderId="20" xfId="101" applyNumberFormat="1" applyFont="1" applyFill="1" applyBorder="1" applyAlignment="1" applyProtection="1">
      <alignment horizontal="center" vertical="center"/>
      <protection locked="0"/>
    </xf>
    <xf numFmtId="0" fontId="37" fillId="20" borderId="35" xfId="101" applyFont="1" applyFill="1" applyBorder="1" applyAlignment="1" applyProtection="1">
      <alignment horizontal="center" vertical="center" wrapText="1"/>
      <protection locked="0"/>
    </xf>
    <xf numFmtId="0" fontId="36" fillId="0" borderId="14" xfId="101" applyFont="1" applyBorder="1" applyAlignment="1">
      <alignment horizontal="center" vertical="center"/>
      <protection/>
    </xf>
    <xf numFmtId="0" fontId="37" fillId="20" borderId="15" xfId="101" applyFont="1" applyFill="1" applyBorder="1" applyAlignment="1" applyProtection="1">
      <alignment horizontal="center" vertical="center"/>
      <protection locked="0"/>
    </xf>
    <xf numFmtId="180" fontId="37" fillId="20" borderId="64" xfId="101" applyNumberFormat="1" applyFont="1" applyFill="1" applyBorder="1" applyAlignment="1" applyProtection="1">
      <alignment horizontal="center" vertical="center" wrapText="1"/>
      <protection locked="0"/>
    </xf>
    <xf numFmtId="4" fontId="37" fillId="20" borderId="20" xfId="101" applyNumberFormat="1" applyFont="1" applyFill="1" applyBorder="1" applyAlignment="1" applyProtection="1">
      <alignment horizontal="center" vertical="center"/>
      <protection locked="0"/>
    </xf>
    <xf numFmtId="0" fontId="59" fillId="0" borderId="0" xfId="101" applyAlignment="1">
      <alignment vertical="center"/>
      <protection/>
    </xf>
    <xf numFmtId="0" fontId="28" fillId="0" borderId="0" xfId="101" applyFont="1" applyBorder="1" applyAlignment="1">
      <alignment vertical="center"/>
      <protection/>
    </xf>
    <xf numFmtId="0" fontId="18" fillId="0" borderId="0" xfId="101" applyFont="1" applyAlignment="1">
      <alignment vertical="center"/>
      <protection/>
    </xf>
    <xf numFmtId="0" fontId="19" fillId="0" borderId="12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3" xfId="0" applyFont="1" applyBorder="1" applyAlignment="1">
      <alignment horizontal="right" vertical="center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62" xfId="0" applyFont="1" applyBorder="1" applyAlignment="1" applyProtection="1">
      <alignment horizontal="center" vertical="center"/>
      <protection locked="0"/>
    </xf>
    <xf numFmtId="0" fontId="19" fillId="0" borderId="65" xfId="0" applyFont="1" applyBorder="1" applyAlignment="1" applyProtection="1">
      <alignment horizontal="center" vertical="center" wrapText="1"/>
      <protection locked="0"/>
    </xf>
    <xf numFmtId="0" fontId="22" fillId="24" borderId="41" xfId="0" applyFont="1" applyFill="1" applyBorder="1" applyAlignment="1" applyProtection="1">
      <alignment horizontal="center" vertical="center"/>
      <protection locked="0"/>
    </xf>
    <xf numFmtId="180" fontId="22" fillId="24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59" xfId="0" applyNumberFormat="1" applyFont="1" applyFill="1" applyBorder="1" applyAlignment="1" applyProtection="1">
      <alignment horizontal="center" vertical="center"/>
      <protection locked="0"/>
    </xf>
    <xf numFmtId="0" fontId="22" fillId="24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19" fillId="0" borderId="56" xfId="0" applyFont="1" applyBorder="1" applyAlignment="1" applyProtection="1">
      <alignment horizontal="center" vertical="center" wrapText="1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180" fontId="22" fillId="24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64" xfId="0" applyNumberFormat="1" applyFont="1" applyFill="1" applyBorder="1" applyAlignment="1" applyProtection="1">
      <alignment horizontal="center" vertical="center"/>
      <protection locked="0"/>
    </xf>
    <xf numFmtId="0" fontId="22" fillId="24" borderId="20" xfId="0" applyNumberFormat="1" applyFont="1" applyFill="1" applyBorder="1" applyAlignment="1" applyProtection="1">
      <alignment horizontal="center" vertical="center"/>
      <protection locked="0"/>
    </xf>
    <xf numFmtId="0" fontId="19" fillId="0" borderId="68" xfId="0" applyFont="1" applyBorder="1" applyAlignment="1" applyProtection="1">
      <alignment horizontal="center" vertical="center"/>
      <protection locked="0"/>
    </xf>
    <xf numFmtId="0" fontId="19" fillId="0" borderId="69" xfId="0" applyFont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Border="1" applyAlignment="1">
      <alignment horizontal="right" vertical="center"/>
    </xf>
    <xf numFmtId="14" fontId="23" fillId="0" borderId="0" xfId="0" applyNumberFormat="1" applyFont="1" applyBorder="1" applyAlignment="1" applyProtection="1">
      <alignment horizontal="left" vertical="center"/>
      <protection locked="0"/>
    </xf>
    <xf numFmtId="49" fontId="61" fillId="0" borderId="0" xfId="101" applyNumberFormat="1" applyFont="1" applyAlignment="1" applyProtection="1">
      <alignment horizontal="left" vertical="center"/>
      <protection locked="0"/>
    </xf>
    <xf numFmtId="0" fontId="59" fillId="24" borderId="21" xfId="101" applyFill="1" applyBorder="1" applyAlignment="1">
      <alignment horizontal="center" vertical="center"/>
      <protection/>
    </xf>
    <xf numFmtId="0" fontId="19" fillId="0" borderId="70" xfId="0" applyFont="1" applyBorder="1" applyAlignment="1" applyProtection="1">
      <alignment horizontal="center" vertical="center" wrapText="1"/>
      <protection locked="0"/>
    </xf>
    <xf numFmtId="0" fontId="19" fillId="0" borderId="71" xfId="0" applyFont="1" applyBorder="1" applyAlignment="1" applyProtection="1">
      <alignment horizontal="center" vertical="center" wrapText="1"/>
      <protection locked="0"/>
    </xf>
    <xf numFmtId="0" fontId="19" fillId="0" borderId="7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73" xfId="0" applyFont="1" applyBorder="1" applyAlignment="1" applyProtection="1">
      <alignment horizontal="center" vertical="center" wrapText="1"/>
      <protection locked="0"/>
    </xf>
    <xf numFmtId="0" fontId="59" fillId="0" borderId="47" xfId="101" applyBorder="1" applyAlignment="1">
      <alignment horizontal="center" vertical="center"/>
      <protection/>
    </xf>
    <xf numFmtId="0" fontId="24" fillId="0" borderId="47" xfId="101" applyFont="1" applyBorder="1" applyAlignment="1" applyProtection="1">
      <alignment horizontal="left"/>
      <protection/>
    </xf>
    <xf numFmtId="180" fontId="59" fillId="0" borderId="47" xfId="101" applyNumberFormat="1" applyBorder="1" applyAlignment="1">
      <alignment horizontal="center"/>
      <protection/>
    </xf>
    <xf numFmtId="2" fontId="59" fillId="0" borderId="47" xfId="101" applyNumberFormat="1" applyBorder="1" applyAlignment="1">
      <alignment horizontal="center"/>
      <protection/>
    </xf>
    <xf numFmtId="180" fontId="59" fillId="0" borderId="47" xfId="101" applyNumberFormat="1" applyBorder="1">
      <alignment/>
      <protection/>
    </xf>
    <xf numFmtId="0" fontId="59" fillId="0" borderId="74" xfId="101" applyBorder="1" applyAlignment="1">
      <alignment horizontal="center" vertical="center"/>
      <protection/>
    </xf>
    <xf numFmtId="0" fontId="24" fillId="0" borderId="75" xfId="101" applyFont="1" applyBorder="1" applyAlignment="1" applyProtection="1">
      <alignment horizontal="left" vertical="center"/>
      <protection/>
    </xf>
    <xf numFmtId="180" fontId="59" fillId="0" borderId="75" xfId="101" applyNumberFormat="1" applyBorder="1" applyAlignment="1">
      <alignment horizontal="center" vertical="center"/>
      <protection/>
    </xf>
    <xf numFmtId="2" fontId="59" fillId="0" borderId="75" xfId="101" applyNumberFormat="1" applyBorder="1" applyAlignment="1">
      <alignment horizontal="center" vertical="center"/>
      <protection/>
    </xf>
    <xf numFmtId="180" fontId="59" fillId="0" borderId="73" xfId="101" applyNumberFormat="1" applyBorder="1">
      <alignment/>
      <protection/>
    </xf>
    <xf numFmtId="0" fontId="22" fillId="24" borderId="31" xfId="0" applyFont="1" applyFill="1" applyBorder="1" applyAlignment="1" applyProtection="1">
      <alignment horizontal="center" vertical="center"/>
      <protection locked="0"/>
    </xf>
    <xf numFmtId="4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6" xfId="0" applyNumberFormat="1" applyFont="1" applyFill="1" applyBorder="1" applyAlignment="1" applyProtection="1">
      <alignment horizontal="center" vertical="center"/>
      <protection locked="0"/>
    </xf>
    <xf numFmtId="0" fontId="22" fillId="24" borderId="67" xfId="0" applyNumberFormat="1" applyFont="1" applyFill="1" applyBorder="1" applyAlignment="1" applyProtection="1">
      <alignment horizontal="center" vertical="center"/>
      <protection locked="0"/>
    </xf>
    <xf numFmtId="0" fontId="37" fillId="0" borderId="31" xfId="101" applyFont="1" applyBorder="1" applyAlignment="1" applyProtection="1">
      <alignment horizontal="center" vertical="center"/>
      <protection locked="0"/>
    </xf>
    <xf numFmtId="180" fontId="37" fillId="0" borderId="66" xfId="101" applyNumberFormat="1" applyFont="1" applyBorder="1" applyAlignment="1" applyProtection="1">
      <alignment horizontal="center" vertical="center" wrapText="1"/>
      <protection locked="0"/>
    </xf>
    <xf numFmtId="4" fontId="37" fillId="0" borderId="67" xfId="101" applyNumberFormat="1" applyFont="1" applyBorder="1" applyAlignment="1" applyProtection="1">
      <alignment horizontal="center" vertical="center"/>
      <protection locked="0"/>
    </xf>
    <xf numFmtId="0" fontId="70" fillId="0" borderId="11" xfId="101" applyFont="1" applyBorder="1" applyAlignment="1">
      <alignment horizontal="center" vertical="center"/>
      <protection/>
    </xf>
    <xf numFmtId="0" fontId="38" fillId="0" borderId="10" xfId="101" applyFont="1" applyBorder="1" applyAlignment="1">
      <alignment horizontal="center" vertical="center"/>
      <protection/>
    </xf>
    <xf numFmtId="0" fontId="0" fillId="0" borderId="0" xfId="101" applyFont="1">
      <alignment/>
      <protection/>
    </xf>
    <xf numFmtId="0" fontId="26" fillId="0" borderId="76" xfId="101" applyFont="1" applyBorder="1" applyAlignment="1" applyProtection="1">
      <alignment horizontal="left" vertical="center" wrapText="1"/>
      <protection locked="0"/>
    </xf>
    <xf numFmtId="0" fontId="26" fillId="0" borderId="77" xfId="101" applyFont="1" applyBorder="1" applyAlignment="1" applyProtection="1">
      <alignment horizontal="center" vertical="center" wrapText="1"/>
      <protection locked="0"/>
    </xf>
    <xf numFmtId="0" fontId="32" fillId="20" borderId="67" xfId="101" applyFont="1" applyFill="1" applyBorder="1" applyAlignment="1" applyProtection="1">
      <alignment horizontal="center" vertical="center" wrapText="1"/>
      <protection locked="0"/>
    </xf>
    <xf numFmtId="180" fontId="22" fillId="24" borderId="78" xfId="0" applyNumberFormat="1" applyFont="1" applyFill="1" applyBorder="1" applyAlignment="1" applyProtection="1">
      <alignment horizontal="left" vertical="center"/>
      <protection locked="0"/>
    </xf>
    <xf numFmtId="0" fontId="22" fillId="24" borderId="79" xfId="0" applyFont="1" applyFill="1" applyBorder="1" applyAlignment="1" applyProtection="1">
      <alignment horizontal="center" vertical="center"/>
      <protection locked="0"/>
    </xf>
    <xf numFmtId="4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78" xfId="0" applyNumberFormat="1" applyFont="1" applyFill="1" applyBorder="1" applyAlignment="1" applyProtection="1">
      <alignment horizontal="center" vertical="center"/>
      <protection locked="0"/>
    </xf>
    <xf numFmtId="0" fontId="22" fillId="0" borderId="80" xfId="0" applyNumberFormat="1" applyFont="1" applyFill="1" applyBorder="1" applyAlignment="1" applyProtection="1">
      <alignment horizontal="center" vertical="center"/>
      <protection locked="0"/>
    </xf>
    <xf numFmtId="180" fontId="37" fillId="0" borderId="64" xfId="101" applyNumberFormat="1" applyFont="1" applyFill="1" applyBorder="1" applyAlignment="1" applyProtection="1">
      <alignment horizontal="center" vertical="center"/>
      <protection locked="0"/>
    </xf>
    <xf numFmtId="0" fontId="24" fillId="0" borderId="44" xfId="101" applyFont="1" applyBorder="1" applyAlignment="1" applyProtection="1">
      <alignment horizontal="left" vertical="center"/>
      <protection/>
    </xf>
    <xf numFmtId="180" fontId="22" fillId="0" borderId="78" xfId="0" applyNumberFormat="1" applyFont="1" applyFill="1" applyBorder="1" applyAlignment="1" applyProtection="1">
      <alignment horizontal="left" vertical="center"/>
      <protection locked="0"/>
    </xf>
    <xf numFmtId="180" fontId="59" fillId="0" borderId="81" xfId="101" applyNumberFormat="1" applyBorder="1" applyAlignment="1">
      <alignment horizontal="center" vertical="center"/>
      <protection/>
    </xf>
    <xf numFmtId="0" fontId="37" fillId="0" borderId="31" xfId="101" applyFont="1" applyFill="1" applyBorder="1" applyAlignment="1" applyProtection="1">
      <alignment horizontal="center" vertical="center" wrapText="1"/>
      <protection locked="0"/>
    </xf>
    <xf numFmtId="180" fontId="59" fillId="0" borderId="37" xfId="101" applyNumberFormat="1" applyBorder="1" applyAlignment="1">
      <alignment horizontal="center" vertical="center" wrapText="1"/>
      <protection/>
    </xf>
    <xf numFmtId="180" fontId="59" fillId="0" borderId="27" xfId="101" applyNumberFormat="1" applyBorder="1" applyAlignment="1">
      <alignment horizontal="center" vertical="top"/>
      <protection/>
    </xf>
    <xf numFmtId="0" fontId="59" fillId="24" borderId="59" xfId="101" applyFill="1" applyBorder="1" applyAlignment="1">
      <alignment horizontal="center" vertical="center"/>
      <protection/>
    </xf>
    <xf numFmtId="2" fontId="27" fillId="0" borderId="28" xfId="101" applyNumberFormat="1" applyFont="1" applyBorder="1" applyAlignment="1">
      <alignment horizontal="center"/>
      <protection/>
    </xf>
    <xf numFmtId="180" fontId="27" fillId="0" borderId="41" xfId="101" applyNumberFormat="1" applyFont="1" applyBorder="1">
      <alignment/>
      <protection/>
    </xf>
    <xf numFmtId="0" fontId="59" fillId="24" borderId="60" xfId="101" applyFill="1" applyBorder="1" applyAlignment="1">
      <alignment horizontal="center" vertical="center"/>
      <protection/>
    </xf>
    <xf numFmtId="0" fontId="22" fillId="25" borderId="35" xfId="0" applyFont="1" applyFill="1" applyBorder="1" applyAlignment="1" applyProtection="1">
      <alignment horizontal="center" vertical="center"/>
      <protection locked="0"/>
    </xf>
    <xf numFmtId="180" fontId="22" fillId="25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58" xfId="0" applyNumberFormat="1" applyFont="1" applyFill="1" applyBorder="1" applyAlignment="1" applyProtection="1">
      <alignment horizontal="center" vertical="center"/>
      <protection locked="0"/>
    </xf>
    <xf numFmtId="0" fontId="22" fillId="25" borderId="40" xfId="0" applyNumberFormat="1" applyFont="1" applyFill="1" applyBorder="1" applyAlignment="1" applyProtection="1">
      <alignment horizontal="center" vertical="center"/>
      <protection locked="0"/>
    </xf>
    <xf numFmtId="0" fontId="22" fillId="25" borderId="41" xfId="0" applyFont="1" applyFill="1" applyBorder="1" applyAlignment="1" applyProtection="1">
      <alignment horizontal="center" vertical="center"/>
      <protection locked="0"/>
    </xf>
    <xf numFmtId="180" fontId="22" fillId="25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59" xfId="0" applyNumberFormat="1" applyFont="1" applyFill="1" applyBorder="1" applyAlignment="1" applyProtection="1">
      <alignment horizontal="center" vertical="center"/>
      <protection locked="0"/>
    </xf>
    <xf numFmtId="0" fontId="22" fillId="25" borderId="30" xfId="0" applyNumberFormat="1" applyFont="1" applyFill="1" applyBorder="1" applyAlignment="1" applyProtection="1">
      <alignment horizontal="center" vertical="center"/>
      <protection locked="0"/>
    </xf>
    <xf numFmtId="0" fontId="22" fillId="26" borderId="41" xfId="0" applyFont="1" applyFill="1" applyBorder="1" applyAlignment="1" applyProtection="1">
      <alignment horizontal="center" vertical="center"/>
      <protection locked="0"/>
    </xf>
    <xf numFmtId="180" fontId="22" fillId="26" borderId="59" xfId="0" applyNumberFormat="1" applyFont="1" applyFill="1" applyBorder="1" applyAlignment="1" applyProtection="1">
      <alignment horizontal="center" vertical="center" wrapText="1"/>
      <protection locked="0"/>
    </xf>
    <xf numFmtId="4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59" xfId="0" applyNumberFormat="1" applyFont="1" applyFill="1" applyBorder="1" applyAlignment="1" applyProtection="1">
      <alignment horizontal="center" vertical="center"/>
      <protection locked="0"/>
    </xf>
    <xf numFmtId="0" fontId="22" fillId="26" borderId="30" xfId="0" applyNumberFormat="1" applyFont="1" applyFill="1" applyBorder="1" applyAlignment="1" applyProtection="1">
      <alignment horizontal="center" vertical="center"/>
      <protection locked="0"/>
    </xf>
    <xf numFmtId="0" fontId="22" fillId="25" borderId="21" xfId="0" applyFont="1" applyFill="1" applyBorder="1" applyAlignment="1" applyProtection="1">
      <alignment horizontal="center" vertical="center"/>
      <protection locked="0"/>
    </xf>
    <xf numFmtId="180" fontId="22" fillId="25" borderId="60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0" xfId="0" applyNumberFormat="1" applyFont="1" applyFill="1" applyBorder="1" applyAlignment="1" applyProtection="1">
      <alignment horizontal="center" vertical="center"/>
      <protection locked="0"/>
    </xf>
    <xf numFmtId="0" fontId="22" fillId="25" borderId="60" xfId="0" applyNumberFormat="1" applyFont="1" applyFill="1" applyBorder="1" applyAlignment="1" applyProtection="1">
      <alignment horizontal="center" vertical="center"/>
      <protection locked="0"/>
    </xf>
    <xf numFmtId="0" fontId="22" fillId="25" borderId="26" xfId="0" applyNumberFormat="1" applyFont="1" applyFill="1" applyBorder="1" applyAlignment="1" applyProtection="1">
      <alignment horizontal="center" vertical="center"/>
      <protection locked="0"/>
    </xf>
    <xf numFmtId="0" fontId="22" fillId="25" borderId="15" xfId="0" applyFont="1" applyFill="1" applyBorder="1" applyAlignment="1" applyProtection="1">
      <alignment horizontal="center" vertical="center"/>
      <protection locked="0"/>
    </xf>
    <xf numFmtId="180" fontId="22" fillId="25" borderId="64" xfId="0" applyNumberFormat="1" applyFont="1" applyFill="1" applyBorder="1" applyAlignment="1" applyProtection="1">
      <alignment horizontal="center" vertical="center" wrapText="1"/>
      <protection locked="0"/>
    </xf>
    <xf numFmtId="4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64" xfId="0" applyNumberFormat="1" applyFont="1" applyFill="1" applyBorder="1" applyAlignment="1" applyProtection="1">
      <alignment horizontal="center" vertical="center"/>
      <protection locked="0"/>
    </xf>
    <xf numFmtId="0" fontId="22" fillId="25" borderId="20" xfId="0" applyNumberFormat="1" applyFont="1" applyFill="1" applyBorder="1" applyAlignment="1" applyProtection="1">
      <alignment horizontal="center" vertical="center"/>
      <protection locked="0"/>
    </xf>
    <xf numFmtId="0" fontId="19" fillId="26" borderId="68" xfId="0" applyFont="1" applyFill="1" applyBorder="1" applyAlignment="1" applyProtection="1">
      <alignment horizontal="center" vertical="center"/>
      <protection locked="0"/>
    </xf>
    <xf numFmtId="0" fontId="19" fillId="26" borderId="69" xfId="0" applyFont="1" applyFill="1" applyBorder="1" applyAlignment="1" applyProtection="1">
      <alignment horizontal="center" vertical="center" wrapText="1"/>
      <protection locked="0"/>
    </xf>
    <xf numFmtId="180" fontId="59" fillId="0" borderId="23" xfId="101" applyNumberFormat="1" applyBorder="1" applyAlignment="1">
      <alignment horizontal="left"/>
      <protection/>
    </xf>
    <xf numFmtId="180" fontId="59" fillId="0" borderId="27" xfId="101" applyNumberFormat="1" applyBorder="1" applyAlignment="1">
      <alignment horizontal="left"/>
      <protection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180" fontId="22" fillId="24" borderId="58" xfId="0" applyNumberFormat="1" applyFont="1" applyFill="1" applyBorder="1" applyAlignment="1" applyProtection="1">
      <alignment horizontal="center" vertical="center" wrapText="1"/>
      <protection locked="0"/>
    </xf>
    <xf numFmtId="4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58" xfId="0" applyNumberFormat="1" applyFont="1" applyFill="1" applyBorder="1" applyAlignment="1" applyProtection="1">
      <alignment horizontal="center" vertical="center"/>
      <protection locked="0"/>
    </xf>
    <xf numFmtId="0" fontId="22" fillId="24" borderId="40" xfId="0" applyNumberFormat="1" applyFont="1" applyFill="1" applyBorder="1" applyAlignment="1" applyProtection="1">
      <alignment horizontal="center" vertical="center"/>
      <protection locked="0"/>
    </xf>
    <xf numFmtId="0" fontId="37" fillId="20" borderId="21" xfId="101" applyFont="1" applyFill="1" applyBorder="1" applyAlignment="1" applyProtection="1">
      <alignment horizontal="center" vertical="center" wrapText="1"/>
      <protection locked="0"/>
    </xf>
    <xf numFmtId="0" fontId="37" fillId="20" borderId="41" xfId="10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14" fontId="40" fillId="0" borderId="0" xfId="0" applyNumberFormat="1" applyFont="1" applyBorder="1" applyAlignment="1">
      <alignment horizontal="center" vertical="center"/>
    </xf>
    <xf numFmtId="180" fontId="22" fillId="24" borderId="42" xfId="0" applyNumberFormat="1" applyFont="1" applyFill="1" applyBorder="1" applyAlignment="1" applyProtection="1">
      <alignment horizontal="center" vertical="center"/>
      <protection locked="0"/>
    </xf>
    <xf numFmtId="180" fontId="22" fillId="24" borderId="46" xfId="0" applyNumberFormat="1" applyFont="1" applyFill="1" applyBorder="1" applyAlignment="1" applyProtection="1">
      <alignment horizontal="center" vertical="center"/>
      <protection locked="0"/>
    </xf>
    <xf numFmtId="180" fontId="22" fillId="24" borderId="51" xfId="0" applyNumberFormat="1" applyFont="1" applyFill="1" applyBorder="1" applyAlignment="1" applyProtection="1">
      <alignment horizontal="center" vertical="center"/>
      <protection locked="0"/>
    </xf>
    <xf numFmtId="0" fontId="39" fillId="0" borderId="54" xfId="101" applyFont="1" applyBorder="1" applyAlignment="1">
      <alignment horizontal="center"/>
      <protection/>
    </xf>
    <xf numFmtId="0" fontId="66" fillId="0" borderId="82" xfId="101" applyFont="1" applyBorder="1" applyAlignment="1">
      <alignment horizontal="right" vertical="center"/>
      <protection/>
    </xf>
    <xf numFmtId="0" fontId="72" fillId="0" borderId="0" xfId="101" applyFont="1" applyAlignment="1">
      <alignment horizontal="center"/>
      <protection/>
    </xf>
    <xf numFmtId="0" fontId="39" fillId="0" borderId="54" xfId="101" applyFont="1" applyBorder="1" applyAlignment="1">
      <alignment horizontal="center" wrapText="1"/>
      <protection/>
    </xf>
    <xf numFmtId="0" fontId="35" fillId="0" borderId="13" xfId="101" applyFont="1" applyBorder="1" applyAlignment="1">
      <alignment horizontal="center" vertical="center" wrapText="1"/>
      <protection/>
    </xf>
    <xf numFmtId="0" fontId="35" fillId="0" borderId="12" xfId="101" applyFont="1" applyBorder="1" applyAlignment="1">
      <alignment horizontal="center" vertical="center" wrapText="1"/>
      <protection/>
    </xf>
    <xf numFmtId="0" fontId="35" fillId="0" borderId="14" xfId="101" applyFont="1" applyBorder="1" applyAlignment="1">
      <alignment horizontal="center" vertical="center" wrapText="1"/>
      <protection/>
    </xf>
    <xf numFmtId="0" fontId="61" fillId="0" borderId="0" xfId="101" applyFont="1" applyBorder="1" applyAlignment="1">
      <alignment horizontal="right" vertical="center"/>
      <protection/>
    </xf>
    <xf numFmtId="0" fontId="29" fillId="0" borderId="13" xfId="101" applyFont="1" applyBorder="1" applyAlignment="1" applyProtection="1">
      <alignment horizontal="center" vertical="center" wrapText="1"/>
      <protection/>
    </xf>
    <xf numFmtId="0" fontId="29" fillId="0" borderId="12" xfId="101" applyFont="1" applyBorder="1" applyAlignment="1" applyProtection="1">
      <alignment horizontal="center" vertical="center" wrapText="1"/>
      <protection/>
    </xf>
    <xf numFmtId="0" fontId="29" fillId="0" borderId="14" xfId="101" applyFont="1" applyBorder="1" applyAlignment="1" applyProtection="1">
      <alignment horizontal="center" vertical="center" wrapText="1"/>
      <protection/>
    </xf>
    <xf numFmtId="0" fontId="30" fillId="20" borderId="35" xfId="101" applyFont="1" applyFill="1" applyBorder="1" applyAlignment="1">
      <alignment horizontal="center" vertical="center" wrapText="1"/>
      <protection/>
    </xf>
    <xf numFmtId="0" fontId="30" fillId="20" borderId="36" xfId="101" applyFont="1" applyFill="1" applyBorder="1" applyAlignment="1">
      <alignment horizontal="center" vertical="center" wrapText="1"/>
      <protection/>
    </xf>
    <xf numFmtId="0" fontId="30" fillId="20" borderId="37" xfId="101" applyFont="1" applyFill="1" applyBorder="1" applyAlignment="1">
      <alignment horizontal="center" vertical="center" wrapText="1"/>
      <protection/>
    </xf>
    <xf numFmtId="0" fontId="30" fillId="20" borderId="38" xfId="101" applyFont="1" applyFill="1" applyBorder="1" applyAlignment="1">
      <alignment horizontal="center" vertical="center" wrapText="1"/>
      <protection/>
    </xf>
    <xf numFmtId="0" fontId="30" fillId="20" borderId="39" xfId="101" applyFont="1" applyFill="1" applyBorder="1" applyAlignment="1">
      <alignment horizontal="center" vertical="center" wrapText="1"/>
      <protection/>
    </xf>
    <xf numFmtId="0" fontId="30" fillId="20" borderId="40" xfId="101" applyFont="1" applyFill="1" applyBorder="1" applyAlignment="1">
      <alignment horizontal="center" vertical="center" wrapText="1"/>
      <protection/>
    </xf>
    <xf numFmtId="0" fontId="30" fillId="20" borderId="21" xfId="101" applyFont="1" applyFill="1" applyBorder="1" applyAlignment="1">
      <alignment horizontal="center" vertical="center" wrapText="1"/>
      <protection/>
    </xf>
    <xf numFmtId="0" fontId="30" fillId="20" borderId="22" xfId="101" applyFont="1" applyFill="1" applyBorder="1" applyAlignment="1">
      <alignment horizontal="center" vertical="center" wrapText="1"/>
      <protection/>
    </xf>
    <xf numFmtId="0" fontId="30" fillId="20" borderId="25" xfId="101" applyFont="1" applyFill="1" applyBorder="1" applyAlignment="1">
      <alignment horizontal="center" vertical="center" wrapText="1"/>
      <protection/>
    </xf>
    <xf numFmtId="0" fontId="30" fillId="20" borderId="26" xfId="101" applyFont="1" applyFill="1" applyBorder="1" applyAlignment="1">
      <alignment horizontal="center" vertical="center" wrapText="1"/>
      <protection/>
    </xf>
    <xf numFmtId="0" fontId="24" fillId="20" borderId="81" xfId="67" applyFill="1" applyBorder="1" applyAlignment="1">
      <alignment horizontal="center" vertical="center"/>
    </xf>
    <xf numFmtId="0" fontId="24" fillId="20" borderId="51" xfId="67" applyFill="1" applyBorder="1" applyAlignment="1">
      <alignment horizontal="center" vertical="center"/>
    </xf>
    <xf numFmtId="0" fontId="24" fillId="20" borderId="83" xfId="67" applyFill="1" applyBorder="1" applyAlignment="1">
      <alignment horizontal="center" vertical="center"/>
    </xf>
    <xf numFmtId="0" fontId="30" fillId="0" borderId="48" xfId="67" applyFont="1" applyBorder="1" applyAlignment="1">
      <alignment horizontal="center" vertical="center"/>
    </xf>
    <xf numFmtId="0" fontId="30" fillId="0" borderId="47" xfId="67" applyFont="1" applyBorder="1" applyAlignment="1">
      <alignment horizontal="center" vertical="center"/>
    </xf>
    <xf numFmtId="0" fontId="30" fillId="0" borderId="13" xfId="67" applyFont="1" applyBorder="1" applyAlignment="1">
      <alignment horizontal="center" vertical="center"/>
    </xf>
    <xf numFmtId="0" fontId="30" fillId="0" borderId="12" xfId="67" applyFont="1" applyBorder="1" applyAlignment="1">
      <alignment horizontal="center" vertical="center"/>
    </xf>
    <xf numFmtId="0" fontId="30" fillId="0" borderId="14" xfId="67" applyFont="1" applyBorder="1" applyAlignment="1">
      <alignment horizontal="center" vertical="center"/>
    </xf>
    <xf numFmtId="0" fontId="32" fillId="20" borderId="74" xfId="101" applyFont="1" applyFill="1" applyBorder="1" applyAlignment="1" applyProtection="1">
      <alignment horizontal="center" vertical="center"/>
      <protection/>
    </xf>
    <xf numFmtId="0" fontId="32" fillId="20" borderId="73" xfId="101" applyFont="1" applyFill="1" applyBorder="1" applyAlignment="1" applyProtection="1">
      <alignment horizontal="center" vertical="center"/>
      <protection/>
    </xf>
    <xf numFmtId="0" fontId="32" fillId="20" borderId="10" xfId="101" applyFont="1" applyFill="1" applyBorder="1" applyAlignment="1" applyProtection="1">
      <alignment horizontal="center" vertical="center"/>
      <protection/>
    </xf>
    <xf numFmtId="0" fontId="32" fillId="20" borderId="11" xfId="101" applyFont="1" applyFill="1" applyBorder="1" applyAlignment="1" applyProtection="1">
      <alignment horizontal="center" vertical="center"/>
      <protection/>
    </xf>
    <xf numFmtId="0" fontId="32" fillId="20" borderId="48" xfId="101" applyFont="1" applyFill="1" applyBorder="1" applyAlignment="1" applyProtection="1">
      <alignment horizontal="center" vertical="center"/>
      <protection/>
    </xf>
    <xf numFmtId="0" fontId="32" fillId="20" borderId="49" xfId="101" applyFont="1" applyFill="1" applyBorder="1" applyAlignment="1" applyProtection="1">
      <alignment horizontal="center" vertical="center"/>
      <protection/>
    </xf>
    <xf numFmtId="0" fontId="32" fillId="20" borderId="44" xfId="101" applyFont="1" applyFill="1" applyBorder="1" applyAlignment="1">
      <alignment horizontal="center" vertical="top" wrapText="1"/>
      <protection/>
    </xf>
    <xf numFmtId="0" fontId="32" fillId="20" borderId="84" xfId="101" applyFont="1" applyFill="1" applyBorder="1" applyAlignment="1">
      <alignment horizontal="center" vertical="top" wrapText="1"/>
      <protection/>
    </xf>
    <xf numFmtId="0" fontId="32" fillId="20" borderId="46" xfId="101" applyFont="1" applyFill="1" applyBorder="1" applyAlignment="1">
      <alignment horizontal="center" vertical="top" wrapText="1"/>
      <protection/>
    </xf>
    <xf numFmtId="0" fontId="32" fillId="20" borderId="85" xfId="101" applyFont="1" applyFill="1" applyBorder="1" applyAlignment="1">
      <alignment horizontal="center" vertical="top" wrapText="1"/>
      <protection/>
    </xf>
    <xf numFmtId="0" fontId="32" fillId="20" borderId="86" xfId="101" applyFont="1" applyFill="1" applyBorder="1" applyAlignment="1">
      <alignment horizontal="center" vertical="top" wrapText="1"/>
      <protection/>
    </xf>
    <xf numFmtId="0" fontId="32" fillId="20" borderId="87" xfId="101" applyFont="1" applyFill="1" applyBorder="1" applyAlignment="1">
      <alignment horizontal="center" vertical="top" wrapText="1"/>
      <protection/>
    </xf>
    <xf numFmtId="0" fontId="32" fillId="20" borderId="88" xfId="101" applyFont="1" applyFill="1" applyBorder="1" applyAlignment="1">
      <alignment horizontal="center" vertical="top" wrapText="1"/>
      <protection/>
    </xf>
    <xf numFmtId="0" fontId="32" fillId="20" borderId="89" xfId="101" applyFont="1" applyFill="1" applyBorder="1" applyAlignment="1">
      <alignment horizontal="center" vertical="top" wrapText="1"/>
      <protection/>
    </xf>
    <xf numFmtId="0" fontId="59" fillId="20" borderId="53" xfId="101" applyFill="1" applyBorder="1" applyAlignment="1">
      <alignment horizontal="center" vertical="center"/>
      <protection/>
    </xf>
    <xf numFmtId="0" fontId="59" fillId="20" borderId="45" xfId="101" applyFill="1" applyBorder="1" applyAlignment="1">
      <alignment horizontal="center" vertical="center"/>
      <protection/>
    </xf>
    <xf numFmtId="0" fontId="59" fillId="20" borderId="90" xfId="101" applyFill="1" applyBorder="1" applyAlignment="1">
      <alignment horizontal="center" vertical="center"/>
      <protection/>
    </xf>
    <xf numFmtId="0" fontId="32" fillId="20" borderId="73" xfId="101" applyFont="1" applyFill="1" applyBorder="1" applyAlignment="1">
      <alignment horizontal="center" vertical="top" wrapText="1"/>
      <protection/>
    </xf>
    <xf numFmtId="0" fontId="32" fillId="20" borderId="50" xfId="101" applyFont="1" applyFill="1" applyBorder="1" applyAlignment="1">
      <alignment horizontal="center" vertical="top" wrapText="1"/>
      <protection/>
    </xf>
    <xf numFmtId="0" fontId="32" fillId="20" borderId="37" xfId="67" applyFont="1" applyFill="1" applyBorder="1" applyAlignment="1">
      <alignment horizontal="center" vertical="top" wrapText="1"/>
    </xf>
    <xf numFmtId="0" fontId="32" fillId="20" borderId="38" xfId="67" applyFont="1" applyFill="1" applyBorder="1" applyAlignment="1">
      <alignment horizontal="center" vertical="top" wrapText="1"/>
    </xf>
    <xf numFmtId="0" fontId="32" fillId="20" borderId="27" xfId="67" applyFont="1" applyFill="1" applyBorder="1" applyAlignment="1">
      <alignment horizontal="center" vertical="top" wrapText="1"/>
    </xf>
    <xf numFmtId="0" fontId="32" fillId="20" borderId="28" xfId="67" applyFont="1" applyFill="1" applyBorder="1" applyAlignment="1">
      <alignment horizontal="center" vertical="top" wrapText="1"/>
    </xf>
    <xf numFmtId="0" fontId="59" fillId="20" borderId="81" xfId="101" applyFill="1" applyBorder="1" applyAlignment="1">
      <alignment horizontal="center" vertical="center"/>
      <protection/>
    </xf>
    <xf numFmtId="0" fontId="59" fillId="20" borderId="51" xfId="101" applyFill="1" applyBorder="1" applyAlignment="1">
      <alignment horizontal="center" vertical="center"/>
      <protection/>
    </xf>
    <xf numFmtId="0" fontId="59" fillId="20" borderId="83" xfId="101" applyFill="1" applyBorder="1" applyAlignment="1">
      <alignment horizontal="center" vertical="center"/>
      <protection/>
    </xf>
    <xf numFmtId="0" fontId="32" fillId="20" borderId="87" xfId="101" applyFont="1" applyFill="1" applyBorder="1" applyAlignment="1" applyProtection="1">
      <alignment horizontal="center" vertical="center"/>
      <protection/>
    </xf>
    <xf numFmtId="0" fontId="32" fillId="20" borderId="91" xfId="101" applyFont="1" applyFill="1" applyBorder="1" applyAlignment="1" applyProtection="1">
      <alignment horizontal="center" vertical="center"/>
      <protection/>
    </xf>
    <xf numFmtId="0" fontId="32" fillId="20" borderId="92" xfId="101" applyFont="1" applyFill="1" applyBorder="1" applyAlignment="1" applyProtection="1">
      <alignment horizontal="center" vertical="center"/>
      <protection/>
    </xf>
    <xf numFmtId="0" fontId="73" fillId="24" borderId="13" xfId="67" applyFont="1" applyFill="1" applyBorder="1" applyAlignment="1">
      <alignment horizontal="center" vertical="center"/>
    </xf>
    <xf numFmtId="0" fontId="73" fillId="24" borderId="12" xfId="67" applyFont="1" applyFill="1" applyBorder="1" applyAlignment="1">
      <alignment horizontal="center" vertical="center"/>
    </xf>
    <xf numFmtId="0" fontId="73" fillId="24" borderId="14" xfId="67" applyFont="1" applyFill="1" applyBorder="1" applyAlignment="1">
      <alignment horizontal="center" vertical="center"/>
    </xf>
    <xf numFmtId="0" fontId="32" fillId="20" borderId="44" xfId="101" applyFont="1" applyFill="1" applyBorder="1" applyAlignment="1">
      <alignment horizontal="center" vertical="center" wrapText="1"/>
      <protection/>
    </xf>
    <xf numFmtId="0" fontId="32" fillId="20" borderId="84" xfId="101" applyFont="1" applyFill="1" applyBorder="1" applyAlignment="1">
      <alignment horizontal="center" vertical="center" wrapText="1"/>
      <protection/>
    </xf>
    <xf numFmtId="0" fontId="32" fillId="20" borderId="46" xfId="101" applyFont="1" applyFill="1" applyBorder="1" applyAlignment="1">
      <alignment horizontal="center" vertical="center" wrapText="1"/>
      <protection/>
    </xf>
    <xf numFmtId="0" fontId="32" fillId="20" borderId="85" xfId="101" applyFont="1" applyFill="1" applyBorder="1" applyAlignment="1">
      <alignment horizontal="center" vertical="center" wrapText="1"/>
      <protection/>
    </xf>
    <xf numFmtId="0" fontId="32" fillId="20" borderId="86" xfId="101" applyFont="1" applyFill="1" applyBorder="1" applyAlignment="1">
      <alignment horizontal="center" vertical="center" wrapText="1"/>
      <protection/>
    </xf>
    <xf numFmtId="0" fontId="32" fillId="20" borderId="87" xfId="101" applyFont="1" applyFill="1" applyBorder="1" applyAlignment="1">
      <alignment horizontal="center" vertical="center" wrapText="1"/>
      <protection/>
    </xf>
    <xf numFmtId="0" fontId="32" fillId="20" borderId="88" xfId="101" applyFont="1" applyFill="1" applyBorder="1" applyAlignment="1">
      <alignment horizontal="center" vertical="center" wrapText="1"/>
      <protection/>
    </xf>
    <xf numFmtId="0" fontId="32" fillId="20" borderId="89" xfId="101" applyFont="1" applyFill="1" applyBorder="1" applyAlignment="1">
      <alignment horizontal="center" vertical="center" wrapText="1"/>
      <protection/>
    </xf>
    <xf numFmtId="0" fontId="59" fillId="20" borderId="93" xfId="101" applyFill="1" applyBorder="1" applyAlignment="1">
      <alignment horizontal="center" vertical="center"/>
      <protection/>
    </xf>
    <xf numFmtId="0" fontId="59" fillId="20" borderId="94" xfId="101" applyFill="1" applyBorder="1" applyAlignment="1">
      <alignment horizontal="center" vertical="center"/>
      <protection/>
    </xf>
    <xf numFmtId="0" fontId="32" fillId="20" borderId="74" xfId="101" applyFont="1" applyFill="1" applyBorder="1" applyAlignment="1">
      <alignment horizontal="center" vertical="center" wrapText="1"/>
      <protection/>
    </xf>
    <xf numFmtId="0" fontId="32" fillId="20" borderId="95" xfId="101" applyFont="1" applyFill="1" applyBorder="1" applyAlignment="1">
      <alignment horizontal="center" vertical="center" wrapText="1"/>
      <protection/>
    </xf>
    <xf numFmtId="0" fontId="32" fillId="20" borderId="37" xfId="101" applyFont="1" applyFill="1" applyBorder="1" applyAlignment="1">
      <alignment horizontal="center" vertical="top" wrapText="1"/>
      <protection/>
    </xf>
    <xf numFmtId="0" fontId="32" fillId="20" borderId="38" xfId="101" applyFont="1" applyFill="1" applyBorder="1" applyAlignment="1">
      <alignment horizontal="center" vertical="top" wrapText="1"/>
      <protection/>
    </xf>
    <xf numFmtId="0" fontId="32" fillId="20" borderId="27" xfId="101" applyFont="1" applyFill="1" applyBorder="1" applyAlignment="1">
      <alignment horizontal="center" vertical="top" wrapText="1"/>
      <protection/>
    </xf>
    <xf numFmtId="0" fontId="32" fillId="20" borderId="28" xfId="101" applyFont="1" applyFill="1" applyBorder="1" applyAlignment="1">
      <alignment horizontal="center" vertical="top" wrapText="1"/>
      <protection/>
    </xf>
    <xf numFmtId="0" fontId="32" fillId="20" borderId="86" xfId="67" applyFont="1" applyFill="1" applyBorder="1" applyAlignment="1">
      <alignment horizontal="center" vertical="top" wrapText="1"/>
    </xf>
    <xf numFmtId="0" fontId="32" fillId="20" borderId="87" xfId="67" applyFont="1" applyFill="1" applyBorder="1" applyAlignment="1">
      <alignment horizontal="center" vertical="top" wrapText="1"/>
    </xf>
    <xf numFmtId="0" fontId="32" fillId="20" borderId="88" xfId="67" applyFont="1" applyFill="1" applyBorder="1" applyAlignment="1">
      <alignment horizontal="center" vertical="top" wrapText="1"/>
    </xf>
    <xf numFmtId="0" fontId="32" fillId="20" borderId="89" xfId="67" applyFont="1" applyFill="1" applyBorder="1" applyAlignment="1">
      <alignment horizontal="center" vertical="top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10" xfId="68"/>
    <cellStyle name="Normal 2 11" xfId="69"/>
    <cellStyle name="Normal 2 12" xfId="70"/>
    <cellStyle name="Normal 2 13" xfId="71"/>
    <cellStyle name="Normal 2 14" xfId="72"/>
    <cellStyle name="Normal 2 15" xfId="73"/>
    <cellStyle name="Normal 2 16" xfId="74"/>
    <cellStyle name="Normal 2 17" xfId="75"/>
    <cellStyle name="Normal 2 18" xfId="76"/>
    <cellStyle name="Normal 2 19" xfId="77"/>
    <cellStyle name="Normal 2 2" xfId="78"/>
    <cellStyle name="Normal 2 20" xfId="79"/>
    <cellStyle name="Normal 2 21" xfId="80"/>
    <cellStyle name="Normal 2 22" xfId="81"/>
    <cellStyle name="Normal 2 23" xfId="82"/>
    <cellStyle name="Normal 2 3" xfId="83"/>
    <cellStyle name="Normal 2 4" xfId="84"/>
    <cellStyle name="Normal 2 5" xfId="85"/>
    <cellStyle name="Normal 2 6" xfId="86"/>
    <cellStyle name="Normal 2 7" xfId="87"/>
    <cellStyle name="Normal 2 8" xfId="88"/>
    <cellStyle name="Normal 2 9" xfId="89"/>
    <cellStyle name="Normal 2_Analiseis_Lemesos 21.03.11" xfId="90"/>
    <cellStyle name="Normal 20" xfId="91"/>
    <cellStyle name="Normal 21" xfId="92"/>
    <cellStyle name="Normal 22" xfId="93"/>
    <cellStyle name="Normal 23" xfId="94"/>
    <cellStyle name="Normal 24" xfId="95"/>
    <cellStyle name="Normal 25" xfId="96"/>
    <cellStyle name="Normal 26" xfId="97"/>
    <cellStyle name="Normal 27" xfId="98"/>
    <cellStyle name="Normal 28" xfId="99"/>
    <cellStyle name="Normal 29" xfId="100"/>
    <cellStyle name="Normal 3" xfId="101"/>
    <cellStyle name="Normal 30" xfId="102"/>
    <cellStyle name="Normal 31" xfId="103"/>
    <cellStyle name="Normal 32" xfId="104"/>
    <cellStyle name="Normal 33" xfId="105"/>
    <cellStyle name="Normal 34" xfId="106"/>
    <cellStyle name="Normal 35" xfId="107"/>
    <cellStyle name="Normal 36" xfId="108"/>
    <cellStyle name="Normal 37" xfId="109"/>
    <cellStyle name="Normal 38" xfId="110"/>
    <cellStyle name="Normal 39" xfId="111"/>
    <cellStyle name="Normal 4" xfId="112"/>
    <cellStyle name="Normal 40" xfId="113"/>
    <cellStyle name="Normal 41" xfId="114"/>
    <cellStyle name="Normal 5" xfId="115"/>
    <cellStyle name="Normal 6" xfId="116"/>
    <cellStyle name="Normal 7" xfId="117"/>
    <cellStyle name="Normal 8" xfId="118"/>
    <cellStyle name="Normal 9" xfId="119"/>
    <cellStyle name="Note" xfId="120"/>
    <cellStyle name="Output" xfId="121"/>
    <cellStyle name="Percent" xfId="122"/>
    <cellStyle name="Title" xfId="123"/>
    <cellStyle name="Total" xfId="124"/>
    <cellStyle name="Warning Text" xfId="125"/>
  </cellStyles>
  <dxfs count="23">
    <dxf>
      <font>
        <b val="0"/>
        <i val="0"/>
        <color auto="1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auto="1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0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1045"/>
          <c:w val="0.99875"/>
          <c:h val="0.9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ΥΠΕΡ.'!$CF$16</c:f>
              <c:strCache>
                <c:ptCount val="1"/>
                <c:pt idx="0">
                  <c:v>ΣΥΝΟΛΙΚΟ ΚΟΣΤΟΣ ΑΓΟΡΑΣ 232 ΚΟΙΝΩΝ ΠΡΟΪΟΝΤΩΝ ΑΝΑ ΥΠΕΡΑΓOΡΑ ΛΕΥΚΩΣΙΑΣ 18/02/2013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ΥΠΕΡ.'!$C$127:$C$132</c:f>
              <c:numCache/>
            </c:numRef>
          </c:val>
        </c:ser>
        <c:axId val="7068883"/>
        <c:axId val="63619948"/>
      </c:barChart>
      <c:catAx>
        <c:axId val="7068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619948"/>
        <c:crosses val="autoZero"/>
        <c:auto val="1"/>
        <c:lblOffset val="100"/>
        <c:tickLblSkip val="1"/>
        <c:noMultiLvlLbl val="0"/>
      </c:catAx>
      <c:valAx>
        <c:axId val="636199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068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ΥΠΕΡ.'!$CL$20</c:f>
              <c:strCache>
                <c:ptCount val="1"/>
                <c:pt idx="0">
                  <c:v>ΔΕΙΚΤΗΣ ΤΙΜΩΝ ΥΠΕΡΑΓΟΡΩΝ  ΓΙΑ 242 ΚΟΙΝΑ ΠΡΟΪΟΝΤΑ _ΑΜΜΟΧΩΣΤΟΣ  18/02/2013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ΥΠΕΡ.'!$D$163:$D$165</c:f>
              <c:numCache/>
            </c:numRef>
          </c:val>
        </c:ser>
        <c:axId val="47166237"/>
        <c:axId val="21842950"/>
      </c:barChart>
      <c:catAx>
        <c:axId val="4716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842950"/>
        <c:crosses val="autoZero"/>
        <c:auto val="1"/>
        <c:lblOffset val="100"/>
        <c:tickLblSkip val="1"/>
        <c:noMultiLvlLbl val="0"/>
      </c:catAx>
      <c:valAx>
        <c:axId val="21842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662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"/>
          <c:w val="0.5685"/>
          <c:h val="0.482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ΔΙΑΓΡΑΜΜΑΤΑ_ΦΘΗΝΟΤΕΡΑ'!$BW$15</c:f>
              <c:strCache>
                <c:ptCount val="1"/>
                <c:pt idx="0">
                  <c:v>ΑΡΙΘΜΟΣ ΠΡΟÏΟΝΤΩΝ ΠΟΥ ΕΙΝΑΙ ΦΘΗΝΟΤΕΡΗ Η ΥΠΕΡΑΓΟΡΑ ΛΕΥΚΩΣΙΑ_18/02/2013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ΔΙΑΓΡΑΜΜΑΤΑ_ΦΘΗΝΟΤΕΡΑ'!$B$151:$B$156</c:f>
              <c:strCache/>
            </c:strRef>
          </c:cat>
          <c:val>
            <c:numRef>
              <c:f>'3_ΚΥΚΛΙΚΑ ΔΙΑΓΡΑΜΜΑΤΑ_ΦΘΗΝΟΤΕΡΑ'!$C$151:$C$156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5"/>
          <c:w val="0.358"/>
          <c:h val="0.7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95"/>
          <c:y val="0.429"/>
          <c:w val="0.42775"/>
          <c:h val="0.363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ΔΙΑΓΡΑΜΜΑΤΑ_ΦΘΗΝΟΤΕΡΑ'!$BW$24</c:f>
              <c:strCache>
                <c:ptCount val="1"/>
                <c:pt idx="0">
                  <c:v>ΑΡΙΘΜΟΣ ΚΑΤΗΓΟΡIΩΝ ΠΟΥ ΕΙΝΑΙ ΦΘΗΝΟΤΕΡΗ Η ΥΠΕΡΑΓΟΡΑ  ΛΕΥΚΩΣΙΑ_18/02/2013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ΔΙΑΓΡΑΜΜΑΤΑ_ΦΘΗΝΟΤΕΡΑ'!$B$161:$B$166</c:f>
              <c:strCache/>
            </c:strRef>
          </c:cat>
          <c:val>
            <c:numRef>
              <c:f>'3_ΚΥΚΛΙΚΑ ΔΙΑΓΡΑΜΜΑΤΑ_ΦΘΗΝΟΤΕΡΑ'!$C$161:$C$166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5"/>
          <c:w val="0.331"/>
          <c:h val="0.7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4"/>
          <c:y val="0.3615"/>
          <c:w val="0.584"/>
          <c:h val="0.476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ΔΙΑΓΡΑΜΜΑΤΑ_ΦΘΗΝΟΤΕΡΑ'!$BW$16</c:f>
              <c:strCache>
                <c:ptCount val="1"/>
                <c:pt idx="0">
                  <c:v>ΑΡΙΘΜΟΣ ΠΡΟÏΟΝΤΩΝ ΠΟΥ ΕΙΝΑΙ ΦΘΗΝΟΤΕΡΗ Η ΥΠΕΡΑΓΟΡΑ ΛΕΜΕΣΟΣ_18/02/2013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ΔΙΑΓΡΑΜΜΑΤΑ_ΦΘΗΝΟΤΕΡΑ'!$D$151:$D$156</c:f>
              <c:strCache/>
            </c:strRef>
          </c:cat>
          <c:val>
            <c:numRef>
              <c:f>'3_ΚΥΚΛΙΚΑ ΔΙΑΓΡΑΜΜΑΤΑ_ΦΘΗΝΟΤΕΡΑ'!$E$151:$E$156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38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3995"/>
          <c:w val="0.4615"/>
          <c:h val="0.376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ΔΙΑΓΡΑΜΜΑΤΑ_ΦΘΗΝΟΤΕΡΑ'!$BW$25</c:f>
              <c:strCache>
                <c:ptCount val="1"/>
                <c:pt idx="0">
                  <c:v>ΑΡΙΘΜΟΣ ΚΑΤΗΓΟΡIΩΝ ΠΟΥ ΕΙΝΑΙ ΦΘΗΝΟΤΕΡΗ Η ΥΠΕΡΑΓΟΡΑ  ΛΕΜΕΣΟΣ_18/02/2013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ΔΙΑΓΡΑΜΜΑΤΑ_ΦΘΗΝΟΤΕΡΑ'!$D$161:$D$166</c:f>
              <c:strCache/>
            </c:strRef>
          </c:cat>
          <c:val>
            <c:numRef>
              <c:f>'3_ΚΥΚΛΙΚΑ ΔΙΑΓΡΑΜΜΑΤΑ_ΦΘΗΝΟΤΕΡΑ'!$E$161:$E$166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25"/>
          <c:w val="0.31325"/>
          <c:h val="0.7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"/>
          <c:h val="0.482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ΔΙΑΓΡΑΜΜΑΤΑ_ΦΘΗΝΟΤΕΡΑ'!$BW$17</c:f>
              <c:strCache>
                <c:ptCount val="1"/>
                <c:pt idx="0">
                  <c:v>ΑΡΙΘΜΟΣ ΠΡΟÏΟΝΤΩΝ ΠΟΥ ΕΙΝΑΙ ΦΘΗΝΟΤΕΡΗ Η ΥΠΕΡΑΓΟΡΑ ΛΑΡΝΑΚΑ_18/02/2013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ΔΙΑΓΡΑΜΜΑΤΑ_ΦΘΗΝΟΤΕΡΑ'!$F$151:$F$156</c:f>
              <c:strCache/>
            </c:strRef>
          </c:cat>
          <c:val>
            <c:numRef>
              <c:f>'3_ΚΥΚΛΙΚΑ ΔΙΑΓΡΑΜΜΑΤΑ_ΦΘΗΝΟΤΕΡΑ'!$G$151:$G$156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35"/>
          <c:y val="0.242"/>
          <c:w val="0.31325"/>
          <c:h val="0.7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25"/>
          <c:y val="0.41575"/>
          <c:w val="0.4435"/>
          <c:h val="0.374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ΔΙΑΓΡΑΜΜΑΤΑ_ΦΘΗΝΟΤΕΡΑ'!$BW$26</c:f>
              <c:strCache>
                <c:ptCount val="1"/>
                <c:pt idx="0">
                  <c:v>ΑΡΙΘΜΟΣ ΚΑΤΗΓΟΡIΩΝ ΠΟΥ ΕΙΝΑΙ ΦΘΗΝΟΤΕΡΗ Η ΥΠΕΡΑΓΟΡΑ  ΛΑΡΝΑΚΑ_18/02/2013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ΔΙΑΓΡΑΜΜΑΤΑ_ΦΘΗΝΟΤΕΡΑ'!$F$161:$F$166</c:f>
              <c:strCache/>
            </c:strRef>
          </c:cat>
          <c:val>
            <c:numRef>
              <c:f>'3_ΚΥΚΛΙΚΑ ΔΙΑΓΡΑΜΜΑΤΑ_ΦΘΗΝΟΤΕΡΑ'!$G$161:$G$166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4125"/>
          <c:h val="0.6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8"/>
          <c:w val="0.569"/>
          <c:h val="0.479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ΔΙΑΓΡΑΜΜΑΤΑ_ΦΘΗΝΟΤΕΡΑ'!$BW$18</c:f>
              <c:strCache>
                <c:ptCount val="1"/>
                <c:pt idx="0">
                  <c:v>ΑΡΙΘΜΟΣ ΠΡΟÏΟΝΤΩΝ ΠΟΥ ΕΙΝΑΙ ΦΘΗΝΟΤΕΡΗ Η ΥΠΕΡΑΓΟΡΑ ΠΑΦΟΣ_18/02/2013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ΔΙΑΓΡΑΜΜΑΤΑ_ΦΘΗΝΟΤΕΡΑ'!$H$151:$H$156</c:f>
              <c:strCache/>
            </c:strRef>
          </c:cat>
          <c:val>
            <c:numRef>
              <c:f>'3_ΚΥΚΛΙΚΑ ΔΙΑΓΡΑΜΜΑΤΑ_ΦΘΗΝΟΤΕΡΑ'!$I$151:$I$156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2"/>
          <c:w val="0.34125"/>
          <c:h val="0.7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43675"/>
          <c:w val="0.42"/>
          <c:h val="0.3557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ΔΙΑΓΡΑΜΜΑΤΑ_ΦΘΗΝΟΤΕΡΑ'!$BW$27</c:f>
              <c:strCache>
                <c:ptCount val="1"/>
                <c:pt idx="0">
                  <c:v>ΑΡΙΘΜΟΣ ΚΑΤΗΓΟΡIΩΝ ΠΟΥ ΕΙΝΑΙ ΦΘΗΝΟΤΕΡΗ Η ΥΠΕΡΑΓΟΡΑ  ΠΑΦΟΣ_18/02/2013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ΔΙΑΓΡΑΜΜΑΤΑ_ΦΘΗΝΟΤΕΡΑ'!$H$161:$H$166</c:f>
              <c:strCache/>
            </c:strRef>
          </c:cat>
          <c:val>
            <c:numRef>
              <c:f>'3_ΚΥΚΛΙΚΑ ΔΙΑΓΡΑΜΜΑΤΑ_ΦΘΗΝΟΤΕΡΑ'!$I$161:$I$166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2"/>
          <c:w val="0.34075"/>
          <c:h val="0.71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35775"/>
          <c:w val="0.567"/>
          <c:h val="0.480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ΔΙΑΓΡΑΜΜΑΤΑ_ΦΘΗΝΟΤΕΡΑ'!$BW$19</c:f>
              <c:strCache>
                <c:ptCount val="1"/>
                <c:pt idx="0">
                  <c:v>ΑΡΙΘΜΟΣ ΠΡΟÏΟΝΤΩΝ ΠΟΥ ΕΙΝΑΙ ΦΘΗΝΟΤΕΡΗ Η ΥΠΕΡΑΓΟΡΑ ΑΜΜΟΧΩΣΤΟΣ_18/02/2013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ΔΙΑΓΡΑΜΜΑΤΑ_ΦΘΗΝΟΤΕΡΑ'!$J$151:$J$153</c:f>
              <c:strCache/>
            </c:strRef>
          </c:cat>
          <c:val>
            <c:numRef>
              <c:f>'3_ΚΥΚΛΙΚΑ ΔΙΑΓΡΑΜΜΑΤΑ_ΦΘΗΝΟΤΕΡΑ'!$K$151:$K$153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5"/>
          <c:y val="0.2415"/>
          <c:w val="0.323"/>
          <c:h val="0.6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275"/>
          <c:y val="-0.0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56"/>
          <c:w val="0.98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ΥΠΕΡ.'!$CL$16</c:f>
              <c:strCache>
                <c:ptCount val="1"/>
                <c:pt idx="0">
                  <c:v>ΔΕΙΚΤΗΣ ΤΙΜΩΝ ΥΠΕΡΑΓΟΡΩΝ  ΓΙΑ 232 ΚΟΙΝΑ ΠΡΟΪΟΝΤΑ _ΛΕΥΚΩΣΙΑ 18/02/2013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ΥΠΕΡ.'!$B$127:$B$132</c:f>
              <c:strCache/>
            </c:strRef>
          </c:cat>
          <c:val>
            <c:numRef>
              <c:f>'2_ΡΑΒΔΟΓΡΑΜΜΑΤΑ_ΚΑΤΑΤΑΞΗ ΥΠΕΡ.'!$D$127:$D$132</c:f>
              <c:numCache/>
            </c:numRef>
          </c:val>
        </c:ser>
        <c:axId val="35708621"/>
        <c:axId val="52942134"/>
      </c:barChart>
      <c:catAx>
        <c:axId val="3570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942134"/>
        <c:crosses val="autoZero"/>
        <c:auto val="1"/>
        <c:lblOffset val="100"/>
        <c:tickLblSkip val="1"/>
        <c:noMultiLvlLbl val="0"/>
      </c:catAx>
      <c:valAx>
        <c:axId val="529421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086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075"/>
          <c:y val="0.42"/>
          <c:w val="0.431"/>
          <c:h val="0.36325"/>
        </c:manualLayout>
      </c:layout>
      <c:pie3DChart>
        <c:varyColors val="1"/>
        <c:ser>
          <c:idx val="0"/>
          <c:order val="0"/>
          <c:tx>
            <c:strRef>
              <c:f>'3_ΚΥΚΛΙΚΑ ΔΙΑΓΡΑΜΜΑΤΑ_ΦΘΗΝΟΤΕΡΑ'!$BW$28</c:f>
              <c:strCache>
                <c:ptCount val="1"/>
                <c:pt idx="0">
                  <c:v>ΑΡΙΘΜΟΣ ΚΑΤΗΓΟΡIΩΝ ΠΟΥ ΕΙΝΑΙ ΦΘΗΝΟΤΕΡΗ Η ΥΠΕΡΑΓΟΡΑ  ΑΜΜΟΧΩΣΤΟΣ_18/02/2013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'3_ΚΥΚΛΙΚΑ ΔΙΑΓΡΑΜΜΑΤΑ_ΦΘΗΝΟΤΕΡΑ'!$J$161:$J$163</c:f>
              <c:strCache/>
            </c:strRef>
          </c:cat>
          <c:val>
            <c:numRef>
              <c:f>'3_ΚΥΚΛΙΚΑ ΔΙΑΓΡΑΜΜΑΤΑ_ΦΘΗΝΟΤΕΡΑ'!$K$161:$K$163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"/>
          <c:y val="0.2435"/>
          <c:w val="0.34225"/>
          <c:h val="0.6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8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ΥΠΕΡ.'!$CF$17</c:f>
              <c:strCache>
                <c:ptCount val="1"/>
                <c:pt idx="0">
                  <c:v>ΣΥΝΟΛΙΚΟ ΚΟΣΤΟΣ ΑΓΟΡΑΣ 216 ΚΟΙΝΩΝ ΠΡΟΪΟΝΤΩΝ ΑΝΑ ΥΠΕΡΑΓOΡΑ ΛΕΜΕΣΟΥ 18/02/2013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ΥΠΕΡ.'!$C$136:$C$141</c:f>
              <c:numCache/>
            </c:numRef>
          </c:val>
        </c:ser>
        <c:axId val="6717159"/>
        <c:axId val="60454432"/>
      </c:barChart>
      <c:catAx>
        <c:axId val="6717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54432"/>
        <c:crosses val="autoZero"/>
        <c:auto val="1"/>
        <c:lblOffset val="100"/>
        <c:tickLblSkip val="1"/>
        <c:noMultiLvlLbl val="0"/>
      </c:catAx>
      <c:valAx>
        <c:axId val="60454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7171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ΥΠΕΡ.'!$CL$17</c:f>
              <c:strCache>
                <c:ptCount val="1"/>
                <c:pt idx="0">
                  <c:v>ΔΕΙΚΤΗΣ ΤΙΜΩΝ ΥΠΕΡΑΓΟΡΩΝ  ΓΙΑ 216 ΚΟΙΝΑ ΠΡΟΪΟΝΤΑ _ΛΕΜΕΣΟΣ 18/02/2013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ΥΠΕΡ.'!$B$136:$B$141</c:f>
              <c:strCache/>
            </c:strRef>
          </c:cat>
          <c:val>
            <c:numRef>
              <c:f>'2_ΡΑΒΔΟΓΡΑΜΜΑΤΑ_ΚΑΤΑΤΑΞΗ ΥΠΕΡ.'!$D$136:$D$141</c:f>
              <c:numCache/>
            </c:numRef>
          </c:val>
        </c:ser>
        <c:axId val="7218977"/>
        <c:axId val="64970794"/>
      </c:barChart>
      <c:catAx>
        <c:axId val="7218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70794"/>
        <c:crosses val="autoZero"/>
        <c:auto val="1"/>
        <c:lblOffset val="100"/>
        <c:tickLblSkip val="1"/>
        <c:noMultiLvlLbl val="0"/>
      </c:catAx>
      <c:valAx>
        <c:axId val="649707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18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89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ΥΠΕΡ.'!$CF$18</c:f>
              <c:strCache>
                <c:ptCount val="1"/>
                <c:pt idx="0">
                  <c:v>ΣΥΝΟΛΙΚΟ ΚΟΣΤΟΣ ΑΓΟΡΑΣ 194 ΚΟΙΝΩΝ ΠΡΟΪΟΝΤΩΝ ΑΝΑ ΥΠΕΡΑΓOΡΑ ΛΑΡΝΑΚΑΣ 18/02/2013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ΥΠΕΡ.'!$C$145:$C$150</c:f>
              <c:numCache/>
            </c:numRef>
          </c:val>
        </c:ser>
        <c:axId val="47866235"/>
        <c:axId val="28142932"/>
      </c:barChart>
      <c:catAx>
        <c:axId val="47866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142932"/>
        <c:crosses val="autoZero"/>
        <c:auto val="1"/>
        <c:lblOffset val="100"/>
        <c:tickLblSkip val="1"/>
        <c:noMultiLvlLbl val="0"/>
      </c:catAx>
      <c:valAx>
        <c:axId val="281429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662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ΥΠΕΡ.'!$CL$18</c:f>
              <c:strCache>
                <c:ptCount val="1"/>
                <c:pt idx="0">
                  <c:v>ΔΕΙΚΤΗΣ ΤΙΜΩΝ ΥΠΕΡΑΓΟΡΩΝ  ΓΙΑ 194 ΚΟΙΝΑ ΠΡΟΪΟΝΤΑ _ΛΑΡΝΑΚΑ 18/02/2013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ΥΠΕΡ.'!$B$145:$B$150</c:f>
              <c:strCache/>
            </c:strRef>
          </c:cat>
          <c:val>
            <c:numRef>
              <c:f>'2_ΡΑΒΔΟΓΡΑΜΜΑΤΑ_ΚΑΤΑΤΑΞΗ ΥΠΕΡ.'!$D$145:$D$150</c:f>
              <c:numCache/>
            </c:numRef>
          </c:val>
        </c:ser>
        <c:axId val="51959797"/>
        <c:axId val="64984990"/>
      </c:barChart>
      <c:catAx>
        <c:axId val="51959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984990"/>
        <c:crosses val="autoZero"/>
        <c:auto val="1"/>
        <c:lblOffset val="100"/>
        <c:tickLblSkip val="1"/>
        <c:noMultiLvlLbl val="0"/>
      </c:catAx>
      <c:valAx>
        <c:axId val="64984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9597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25"/>
          <c:w val="0.984"/>
          <c:h val="0.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ΥΠΕΡ.'!$CF$19</c:f>
              <c:strCache>
                <c:ptCount val="1"/>
                <c:pt idx="0">
                  <c:v>ΣΥΝΟΛΙΚΟ ΚΟΣΤΟΣ ΑΓΟΡΑΣ 171 ΚΟΙΝΩΝ ΠΡΟΪΟΝΤΩΝ ΑΝΑ ΥΠΕΡΑΓOΡΑ ΠΑΦΟΥ 18/02/2013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ΥΠΕΡ.'!$C$154:$C$159</c:f>
              <c:numCache/>
            </c:numRef>
          </c:val>
        </c:ser>
        <c:axId val="47993999"/>
        <c:axId val="29292808"/>
      </c:barChart>
      <c:catAx>
        <c:axId val="47993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92808"/>
        <c:crosses val="autoZero"/>
        <c:auto val="1"/>
        <c:lblOffset val="100"/>
        <c:tickLblSkip val="1"/>
        <c:noMultiLvlLbl val="0"/>
      </c:catAx>
      <c:valAx>
        <c:axId val="292928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939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4"/>
          <c:y val="0.06225"/>
          <c:w val="0.985"/>
          <c:h val="0.96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ΥΠΕΡ.'!$CL$19</c:f>
              <c:strCache>
                <c:ptCount val="1"/>
                <c:pt idx="0">
                  <c:v>ΔΕΙΚΤΗΣ ΤΙΜΩΝ ΥΠΕΡΑΓΟΡΩΝ  ΓΙΑ 171 ΚΟΙΝΑ ΠΡΟΪΟΝΤΑ _ΠΑΦΟΣ 18/02/2013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ΥΠΕΡ.'!$B$154:$B$159</c:f>
              <c:strCache/>
            </c:strRef>
          </c:cat>
          <c:val>
            <c:numRef>
              <c:f>'2_ΡΑΒΔΟΓΡΑΜΜΑΤΑ_ΚΑΤΑΤΑΞΗ ΥΠΕΡ.'!$D$154:$D$159</c:f>
              <c:numCache/>
            </c:numRef>
          </c:val>
        </c:ser>
        <c:axId val="62308681"/>
        <c:axId val="23907218"/>
      </c:barChart>
      <c:catAx>
        <c:axId val="6230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907218"/>
        <c:crosses val="autoZero"/>
        <c:auto val="1"/>
        <c:lblOffset val="100"/>
        <c:tickLblSkip val="1"/>
        <c:noMultiLvlLbl val="0"/>
      </c:catAx>
      <c:valAx>
        <c:axId val="239072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308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"/>
          <c:y val="0.113"/>
          <c:w val="0.984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'2_ΡΑΒΔΟΓΡΑΜΜΑΤΑ_ΚΑΤΑΤΑΞΗ ΥΠΕΡ.'!$CF$20</c:f>
              <c:strCache>
                <c:ptCount val="1"/>
                <c:pt idx="0">
                  <c:v>ΣΥΝΟΛΙΚΟ ΚΟΣΤΟΣ ΑΓΟΡΑΣ 242 ΚΟΙΝΩΝ ΠΡΟΪΟΝΤΩΝ ΑΝΑ ΥΠΕΡΑΓOΡΑ ΑΜΜΟΧΩΣΤΟΥ 18/02/2013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'2_ΡΑΒΔΟΓΡΑΜΜΑΤΑ_ΚΑΤΑΤΑΞΗ ΥΠΕΡ.'!$B$163:$B$165</c:f>
              <c:strCache/>
            </c:strRef>
          </c:cat>
          <c:val>
            <c:numRef>
              <c:f>'2_ΡΑΒΔΟΓΡΑΜΜΑΤΑ_ΚΑΤΑΤΑΞΗ ΥΠΕΡ.'!$C$163:$C$165</c:f>
              <c:numCache/>
            </c:numRef>
          </c:val>
        </c:ser>
        <c:axId val="13838371"/>
        <c:axId val="57436476"/>
      </c:barChart>
      <c:catAx>
        <c:axId val="13838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36476"/>
        <c:crosses val="autoZero"/>
        <c:auto val="1"/>
        <c:lblOffset val="100"/>
        <c:tickLblSkip val="1"/>
        <c:noMultiLvlLbl val="0"/>
      </c:catAx>
      <c:valAx>
        <c:axId val="574364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8383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523875</xdr:rowOff>
    </xdr:from>
    <xdr:to>
      <xdr:col>5</xdr:col>
      <xdr:colOff>1304925</xdr:colOff>
      <xdr:row>115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57150" y="2200275"/>
          <a:ext cx="21345525" cy="28946475"/>
          <a:chOff x="34636" y="1160318"/>
          <a:chExt cx="21354184" cy="28873739"/>
        </a:xfrm>
        <a:solidFill>
          <a:srgbClr val="FFFFFF"/>
        </a:solidFill>
      </xdr:grpSpPr>
      <xdr:graphicFrame>
        <xdr:nvGraphicFramePr>
          <xdr:cNvPr id="2" name="Chart 4"/>
          <xdr:cNvGraphicFramePr/>
        </xdr:nvGraphicFramePr>
        <xdr:xfrm>
          <a:off x="66667" y="1160318"/>
          <a:ext cx="10634384" cy="621507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9"/>
          <xdr:cNvGraphicFramePr/>
        </xdr:nvGraphicFramePr>
        <xdr:xfrm>
          <a:off x="10754436" y="1181973"/>
          <a:ext cx="10634384" cy="621507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1"/>
          <xdr:cNvGraphicFramePr/>
        </xdr:nvGraphicFramePr>
        <xdr:xfrm>
          <a:off x="45313" y="7462012"/>
          <a:ext cx="10639722" cy="5594287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22"/>
          <xdr:cNvGraphicFramePr/>
        </xdr:nvGraphicFramePr>
        <xdr:xfrm>
          <a:off x="10738421" y="7462012"/>
          <a:ext cx="10634384" cy="5594287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23"/>
          <xdr:cNvGraphicFramePr/>
        </xdr:nvGraphicFramePr>
        <xdr:xfrm>
          <a:off x="45313" y="13106828"/>
          <a:ext cx="10639722" cy="5601505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24"/>
          <xdr:cNvGraphicFramePr/>
        </xdr:nvGraphicFramePr>
        <xdr:xfrm>
          <a:off x="10738421" y="13106828"/>
          <a:ext cx="10634384" cy="5601505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23"/>
          <xdr:cNvGraphicFramePr/>
        </xdr:nvGraphicFramePr>
        <xdr:xfrm>
          <a:off x="34636" y="18758862"/>
          <a:ext cx="10639722" cy="5601505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24"/>
          <xdr:cNvGraphicFramePr/>
        </xdr:nvGraphicFramePr>
        <xdr:xfrm>
          <a:off x="10738421" y="18773299"/>
          <a:ext cx="10634384" cy="5601505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23"/>
          <xdr:cNvGraphicFramePr/>
        </xdr:nvGraphicFramePr>
        <xdr:xfrm>
          <a:off x="34636" y="24432552"/>
          <a:ext cx="10639722" cy="5601505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24"/>
          <xdr:cNvGraphicFramePr/>
        </xdr:nvGraphicFramePr>
        <xdr:xfrm>
          <a:off x="10738421" y="24432552"/>
          <a:ext cx="10634384" cy="5601505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4</xdr:row>
      <xdr:rowOff>9525</xdr:rowOff>
    </xdr:from>
    <xdr:to>
      <xdr:col>8</xdr:col>
      <xdr:colOff>952500</xdr:colOff>
      <xdr:row>134</xdr:row>
      <xdr:rowOff>390525</xdr:rowOff>
    </xdr:to>
    <xdr:grpSp>
      <xdr:nvGrpSpPr>
        <xdr:cNvPr id="1" name="Group 1"/>
        <xdr:cNvGrpSpPr>
          <a:grpSpLocks noChangeAspect="1"/>
        </xdr:cNvGrpSpPr>
      </xdr:nvGrpSpPr>
      <xdr:grpSpPr>
        <a:xfrm>
          <a:off x="38100" y="1419225"/>
          <a:ext cx="13916025" cy="26022300"/>
          <a:chOff x="38100" y="1424668"/>
          <a:chExt cx="13950043" cy="2607128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8100" y="1424668"/>
          <a:ext cx="6950609" cy="513604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"/>
          <xdr:cNvGraphicFramePr/>
        </xdr:nvGraphicFramePr>
        <xdr:xfrm>
          <a:off x="7020097" y="1431186"/>
          <a:ext cx="6954096" cy="513604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1"/>
          <xdr:cNvGraphicFramePr/>
        </xdr:nvGraphicFramePr>
        <xdr:xfrm>
          <a:off x="52050" y="6593300"/>
          <a:ext cx="6950609" cy="5331578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1"/>
          <xdr:cNvGraphicFramePr/>
        </xdr:nvGraphicFramePr>
        <xdr:xfrm>
          <a:off x="7027072" y="6593300"/>
          <a:ext cx="6954096" cy="5331578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"/>
          <xdr:cNvGraphicFramePr/>
        </xdr:nvGraphicFramePr>
        <xdr:xfrm>
          <a:off x="62513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"/>
          <xdr:cNvGraphicFramePr/>
        </xdr:nvGraphicFramePr>
        <xdr:xfrm>
          <a:off x="7037534" y="11977021"/>
          <a:ext cx="6950609" cy="5155597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"/>
          <xdr:cNvGraphicFramePr/>
        </xdr:nvGraphicFramePr>
        <xdr:xfrm>
          <a:off x="66000" y="17158689"/>
          <a:ext cx="6950609" cy="5155597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"/>
          <xdr:cNvGraphicFramePr/>
        </xdr:nvGraphicFramePr>
        <xdr:xfrm>
          <a:off x="7023584" y="17152171"/>
          <a:ext cx="6950609" cy="5155597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"/>
          <xdr:cNvGraphicFramePr/>
        </xdr:nvGraphicFramePr>
        <xdr:xfrm>
          <a:off x="52050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"/>
          <xdr:cNvGraphicFramePr/>
        </xdr:nvGraphicFramePr>
        <xdr:xfrm>
          <a:off x="7023584" y="22340357"/>
          <a:ext cx="6950609" cy="5155597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showGridLines="0" tabSelected="1" zoomScale="55" zoomScaleNormal="55" zoomScaleSheetLayoutView="55" zoomScalePageLayoutView="0" workbookViewId="0" topLeftCell="A1">
      <pane ySplit="3" topLeftCell="A6" activePane="bottomLeft" state="frozen"/>
      <selection pane="topLeft" activeCell="A1" sqref="A1"/>
      <selection pane="bottomLeft" activeCell="M10" sqref="M10"/>
    </sheetView>
  </sheetViews>
  <sheetFormatPr defaultColWidth="9.140625" defaultRowHeight="15"/>
  <cols>
    <col min="1" max="1" width="95.421875" style="2" customWidth="1"/>
    <col min="2" max="2" width="36.28125" style="3" bestFit="1" customWidth="1"/>
    <col min="3" max="3" width="27.7109375" style="3" customWidth="1"/>
    <col min="4" max="4" width="31.28125" style="4" customWidth="1"/>
    <col min="5" max="5" width="32.00390625" style="4" customWidth="1"/>
  </cols>
  <sheetData>
    <row r="1" spans="1:5" ht="24" customHeight="1">
      <c r="A1" s="280"/>
      <c r="B1" s="280"/>
      <c r="C1" s="280"/>
      <c r="D1" s="280"/>
      <c r="E1" s="280"/>
    </row>
    <row r="2" spans="1:5" ht="27.75">
      <c r="A2" s="281" t="s">
        <v>67</v>
      </c>
      <c r="B2" s="281"/>
      <c r="C2" s="281"/>
      <c r="D2" s="281"/>
      <c r="E2" s="281"/>
    </row>
    <row r="3" spans="1:5" ht="34.5" customHeight="1">
      <c r="A3" s="195" t="s">
        <v>72</v>
      </c>
      <c r="B3" s="196">
        <v>41323</v>
      </c>
      <c r="C3" s="5"/>
      <c r="D3" s="5"/>
      <c r="E3" s="5"/>
    </row>
    <row r="4" spans="1:5" ht="21.75" customHeight="1" thickBot="1">
      <c r="A4" s="195"/>
      <c r="B4" s="196"/>
      <c r="C4" s="5"/>
      <c r="D4" s="5"/>
      <c r="E4" s="5"/>
    </row>
    <row r="5" spans="1:5" ht="22.5" thickBot="1">
      <c r="A5" s="177" t="s">
        <v>60</v>
      </c>
      <c r="B5" s="178">
        <v>232</v>
      </c>
      <c r="C5" s="175" t="s">
        <v>71</v>
      </c>
      <c r="D5" s="175"/>
      <c r="E5" s="176"/>
    </row>
    <row r="6" spans="1:5" ht="62.25" customHeight="1" thickBot="1">
      <c r="A6" s="179" t="s">
        <v>0</v>
      </c>
      <c r="B6" s="180" t="s">
        <v>2</v>
      </c>
      <c r="C6" s="199" t="s">
        <v>1</v>
      </c>
      <c r="D6" s="180" t="s">
        <v>4</v>
      </c>
      <c r="E6" s="202" t="s">
        <v>3</v>
      </c>
    </row>
    <row r="7" spans="1:5" ht="24.75" customHeight="1">
      <c r="A7" s="243" t="s">
        <v>27</v>
      </c>
      <c r="B7" s="244">
        <v>695.2862665691624</v>
      </c>
      <c r="C7" s="245">
        <v>100</v>
      </c>
      <c r="D7" s="246">
        <v>154</v>
      </c>
      <c r="E7" s="247">
        <v>15</v>
      </c>
    </row>
    <row r="8" spans="1:5" ht="24.75" customHeight="1">
      <c r="A8" s="248" t="s">
        <v>26</v>
      </c>
      <c r="B8" s="249">
        <v>768.7900000000001</v>
      </c>
      <c r="C8" s="250">
        <v>110.57172232000732</v>
      </c>
      <c r="D8" s="251">
        <v>34</v>
      </c>
      <c r="E8" s="252">
        <v>1</v>
      </c>
    </row>
    <row r="9" spans="1:5" ht="24.75" customHeight="1">
      <c r="A9" s="258" t="s">
        <v>24</v>
      </c>
      <c r="B9" s="259">
        <v>779.4000000000003</v>
      </c>
      <c r="C9" s="260">
        <v>112.09771247832792</v>
      </c>
      <c r="D9" s="261">
        <v>26</v>
      </c>
      <c r="E9" s="262">
        <v>3</v>
      </c>
    </row>
    <row r="10" spans="1:5" s="1" customFormat="1" ht="26.25" customHeight="1">
      <c r="A10" s="181" t="s">
        <v>25</v>
      </c>
      <c r="B10" s="182">
        <v>783.8399999999998</v>
      </c>
      <c r="C10" s="183">
        <v>112.73629836927445</v>
      </c>
      <c r="D10" s="184">
        <v>23</v>
      </c>
      <c r="E10" s="185">
        <v>0</v>
      </c>
    </row>
    <row r="11" spans="1:5" s="1" customFormat="1" ht="26.25" customHeight="1">
      <c r="A11" s="181" t="s">
        <v>23</v>
      </c>
      <c r="B11" s="182">
        <v>831.73</v>
      </c>
      <c r="C11" s="183">
        <v>119.62410880112861</v>
      </c>
      <c r="D11" s="184">
        <v>4</v>
      </c>
      <c r="E11" s="185">
        <v>0</v>
      </c>
    </row>
    <row r="12" spans="1:5" s="1" customFormat="1" ht="26.25" customHeight="1" thickBot="1">
      <c r="A12" s="188"/>
      <c r="B12" s="189"/>
      <c r="C12" s="190"/>
      <c r="D12" s="191"/>
      <c r="E12" s="192"/>
    </row>
    <row r="13" spans="1:5" ht="27" thickBot="1">
      <c r="A13" s="6"/>
      <c r="B13" s="153">
        <f>IF(AND(B7="",B8="",B9="",B10="",B11=""),"",IF(AND(B7&lt;=B8,B8&lt;=B9,B9&lt;=B10,B10&lt;=B11),"","ΠΡΟΣΟΧΗ ΤΑΞΙΝΟΜΗΣΗ"))</f>
      </c>
      <c r="C13" s="153">
        <f>IF(AND(C7="",C8="",C9="",C10="",C11=""),"",IF(AND(C7&lt;=C8,C8&lt;=C9,C9&lt;=C10,C10&lt;=C11),"","ΠΡΟΣΟΧΗ ΤΑΞΙΝΟΜΗΣΗ"))</f>
      </c>
      <c r="D13" s="7"/>
      <c r="E13" s="8"/>
    </row>
    <row r="14" spans="1:5" ht="22.5" thickBot="1">
      <c r="A14" s="177" t="s">
        <v>62</v>
      </c>
      <c r="B14" s="178">
        <v>216</v>
      </c>
      <c r="C14" s="175" t="s">
        <v>71</v>
      </c>
      <c r="D14" s="175"/>
      <c r="E14" s="176"/>
    </row>
    <row r="15" spans="1:5" ht="66" thickBot="1">
      <c r="A15" s="186" t="s">
        <v>0</v>
      </c>
      <c r="B15" s="187" t="s">
        <v>2</v>
      </c>
      <c r="C15" s="200" t="s">
        <v>1</v>
      </c>
      <c r="D15" s="180" t="s">
        <v>4</v>
      </c>
      <c r="E15" s="203" t="s">
        <v>3</v>
      </c>
    </row>
    <row r="16" spans="1:5" ht="24.75" customHeight="1">
      <c r="A16" s="243" t="s">
        <v>109</v>
      </c>
      <c r="B16" s="244">
        <v>665.3799999999999</v>
      </c>
      <c r="C16" s="245">
        <v>100</v>
      </c>
      <c r="D16" s="246">
        <v>115</v>
      </c>
      <c r="E16" s="247">
        <v>12</v>
      </c>
    </row>
    <row r="17" spans="1:5" ht="24.75" customHeight="1">
      <c r="A17" s="248" t="s">
        <v>110</v>
      </c>
      <c r="B17" s="249">
        <v>673.7499999999999</v>
      </c>
      <c r="C17" s="250">
        <v>101.25792780065525</v>
      </c>
      <c r="D17" s="251">
        <v>83</v>
      </c>
      <c r="E17" s="252">
        <v>9</v>
      </c>
    </row>
    <row r="18" spans="1:5" ht="24.75" customHeight="1">
      <c r="A18" s="248" t="s">
        <v>111</v>
      </c>
      <c r="B18" s="249">
        <v>695.5799999999991</v>
      </c>
      <c r="C18" s="250">
        <v>104.53875980642628</v>
      </c>
      <c r="D18" s="251">
        <v>36</v>
      </c>
      <c r="E18" s="252">
        <v>1</v>
      </c>
    </row>
    <row r="19" spans="1:5" ht="24.75" customHeight="1">
      <c r="A19" s="181" t="s">
        <v>112</v>
      </c>
      <c r="B19" s="182">
        <v>706.3299999999999</v>
      </c>
      <c r="C19" s="183">
        <v>106.15437794944242</v>
      </c>
      <c r="D19" s="184">
        <v>29</v>
      </c>
      <c r="E19" s="185">
        <v>0</v>
      </c>
    </row>
    <row r="20" spans="1:5" ht="24.75" customHeight="1" thickBot="1">
      <c r="A20" s="188" t="s">
        <v>82</v>
      </c>
      <c r="B20" s="282" t="s">
        <v>113</v>
      </c>
      <c r="C20" s="283"/>
      <c r="D20" s="283"/>
      <c r="E20" s="284"/>
    </row>
    <row r="21" spans="1:5" ht="27" thickBot="1">
      <c r="A21" s="12"/>
      <c r="B21" s="153">
        <f>IF(AND(B16="",B17="",B18="",B19="",B20=""),"",IF(AND(B16&lt;=B17,B17&lt;=B18,B18&lt;=B19,B19&lt;=B20),"","ΠΡΟΣΟΧΗ ΤΑΞΙΝΟΜΗΣΗ"))</f>
      </c>
      <c r="C21" s="153"/>
      <c r="D21" s="7"/>
      <c r="E21" s="8"/>
    </row>
    <row r="22" spans="1:5" ht="22.5" thickBot="1">
      <c r="A22" s="177" t="s">
        <v>63</v>
      </c>
      <c r="B22" s="178">
        <v>194</v>
      </c>
      <c r="C22" s="175" t="s">
        <v>71</v>
      </c>
      <c r="D22" s="175"/>
      <c r="E22" s="176"/>
    </row>
    <row r="23" spans="1:5" ht="66" thickBot="1">
      <c r="A23" s="193" t="s">
        <v>0</v>
      </c>
      <c r="B23" s="194" t="s">
        <v>2</v>
      </c>
      <c r="C23" s="201" t="s">
        <v>1</v>
      </c>
      <c r="D23" s="180" t="s">
        <v>4</v>
      </c>
      <c r="E23" s="203" t="s">
        <v>3</v>
      </c>
    </row>
    <row r="24" spans="1:5" ht="24.75" customHeight="1">
      <c r="A24" s="243" t="s">
        <v>41</v>
      </c>
      <c r="B24" s="244">
        <v>602.1700000000001</v>
      </c>
      <c r="C24" s="245">
        <v>100</v>
      </c>
      <c r="D24" s="246">
        <v>73</v>
      </c>
      <c r="E24" s="247">
        <v>13</v>
      </c>
    </row>
    <row r="25" spans="1:5" ht="24.75" customHeight="1">
      <c r="A25" s="248" t="s">
        <v>121</v>
      </c>
      <c r="B25" s="249">
        <v>603.9500000000003</v>
      </c>
      <c r="C25" s="250">
        <v>100.29559758872082</v>
      </c>
      <c r="D25" s="251">
        <v>97</v>
      </c>
      <c r="E25" s="252">
        <v>6</v>
      </c>
    </row>
    <row r="26" spans="1:5" ht="24.75" customHeight="1">
      <c r="A26" s="248" t="s">
        <v>122</v>
      </c>
      <c r="B26" s="249">
        <v>628.6999999999999</v>
      </c>
      <c r="C26" s="250">
        <v>104.40573260042842</v>
      </c>
      <c r="D26" s="251">
        <v>67</v>
      </c>
      <c r="E26" s="252">
        <v>3</v>
      </c>
    </row>
    <row r="27" spans="1:5" ht="24.75" customHeight="1">
      <c r="A27" s="253" t="s">
        <v>123</v>
      </c>
      <c r="B27" s="254">
        <v>646.15</v>
      </c>
      <c r="C27" s="255">
        <v>107.30358536625869</v>
      </c>
      <c r="D27" s="256">
        <v>33</v>
      </c>
      <c r="E27" s="257">
        <v>0</v>
      </c>
    </row>
    <row r="28" spans="1:5" ht="24.75" customHeight="1">
      <c r="A28" s="253"/>
      <c r="B28" s="254"/>
      <c r="C28" s="255"/>
      <c r="D28" s="256"/>
      <c r="E28" s="257"/>
    </row>
    <row r="29" spans="1:5" ht="24.75" customHeight="1" thickBot="1">
      <c r="A29" s="228" t="s">
        <v>84</v>
      </c>
      <c r="B29" s="234" t="s">
        <v>83</v>
      </c>
      <c r="C29" s="229"/>
      <c r="D29" s="230"/>
      <c r="E29" s="231"/>
    </row>
    <row r="30" spans="1:5" ht="27" thickBot="1">
      <c r="A30" s="6"/>
      <c r="B30" s="153">
        <f>IF(AND(B24="",B25="",B26="",B27="",B28=""),"",IF(AND(B24&lt;=B25,B25&lt;=B26,B26),"","ΠΡΟΣΟΧΗ ΤΑΞΙΝΟΜΗΣΗ"))</f>
      </c>
      <c r="C30" s="153">
        <f>IF(AND(C24="",C25="",C26="",C27="",C28=""),"",IF(AND(C24&lt;=C25,C25&lt;=C26,C26),"","ΠΡΟΣΟΧΗ ΤΑΞΙΝΟΜΗΣΗ"))</f>
      </c>
      <c r="D30" s="7"/>
      <c r="E30" s="8"/>
    </row>
    <row r="31" spans="1:5" ht="22.5" thickBot="1">
      <c r="A31" s="177" t="s">
        <v>64</v>
      </c>
      <c r="B31" s="178">
        <v>171</v>
      </c>
      <c r="C31" s="175" t="s">
        <v>61</v>
      </c>
      <c r="D31" s="175"/>
      <c r="E31" s="176"/>
    </row>
    <row r="32" spans="1:5" ht="66" thickBot="1">
      <c r="A32" s="268" t="s">
        <v>0</v>
      </c>
      <c r="B32" s="269" t="s">
        <v>2</v>
      </c>
      <c r="C32" s="201" t="s">
        <v>1</v>
      </c>
      <c r="D32" s="180" t="s">
        <v>4</v>
      </c>
      <c r="E32" s="203" t="s">
        <v>3</v>
      </c>
    </row>
    <row r="33" spans="1:5" ht="24.75" customHeight="1">
      <c r="A33" s="272" t="s">
        <v>125</v>
      </c>
      <c r="B33" s="273">
        <v>498.80000000000024</v>
      </c>
      <c r="C33" s="274">
        <v>100</v>
      </c>
      <c r="D33" s="275">
        <v>84</v>
      </c>
      <c r="E33" s="276">
        <v>13</v>
      </c>
    </row>
    <row r="34" spans="1:5" ht="24.75" customHeight="1">
      <c r="A34" s="248" t="s">
        <v>126</v>
      </c>
      <c r="B34" s="249">
        <v>501.52999999999975</v>
      </c>
      <c r="C34" s="250">
        <v>100.54731355252598</v>
      </c>
      <c r="D34" s="251">
        <v>70</v>
      </c>
      <c r="E34" s="252">
        <v>0</v>
      </c>
    </row>
    <row r="35" spans="1:5" ht="24.75" customHeight="1">
      <c r="A35" s="248" t="s">
        <v>127</v>
      </c>
      <c r="B35" s="249">
        <v>519.35</v>
      </c>
      <c r="C35" s="250">
        <v>104.11988773055327</v>
      </c>
      <c r="D35" s="251">
        <v>23</v>
      </c>
      <c r="E35" s="252">
        <v>3</v>
      </c>
    </row>
    <row r="36" spans="1:5" s="1" customFormat="1" ht="24.75" customHeight="1">
      <c r="A36" s="248" t="s">
        <v>128</v>
      </c>
      <c r="B36" s="249">
        <v>527.6800000000001</v>
      </c>
      <c r="C36" s="250">
        <v>105.78989574979948</v>
      </c>
      <c r="D36" s="251">
        <v>26</v>
      </c>
      <c r="E36" s="252">
        <v>2</v>
      </c>
    </row>
    <row r="37" spans="1:5" s="1" customFormat="1" ht="24.75" customHeight="1">
      <c r="A37" s="214"/>
      <c r="B37" s="182"/>
      <c r="C37" s="215"/>
      <c r="D37" s="216"/>
      <c r="E37" s="217"/>
    </row>
    <row r="38" spans="1:5" s="1" customFormat="1" ht="24.75" customHeight="1" thickBot="1">
      <c r="A38" s="188" t="s">
        <v>85</v>
      </c>
      <c r="B38" s="227" t="s">
        <v>83</v>
      </c>
      <c r="C38" s="190"/>
      <c r="D38" s="191"/>
      <c r="E38" s="192"/>
    </row>
    <row r="39" spans="1:5" ht="27" thickBot="1">
      <c r="A39" s="9"/>
      <c r="B39" s="153">
        <f>IF(AND(B33="",B34="",B35="",B36="",B38=""),"",IF(AND(B33&lt;=B34,B34&lt;=B35,B35&lt;=B36),"","ΠΡΟΣΟΧΗ ΤΑΞΙΝΟΜΗΣΗ"))</f>
      </c>
      <c r="C39" s="153">
        <f>IF(AND(C33="",C34="",C35="",C36="",C38=""),"",IF(AND(C33&lt;=C34,C34&lt;=C35,C35&lt;=C36),"","ΠΡΟΣΟΧΗ ΤΑΞΙΝΟΜΗΣΗ"))</f>
      </c>
      <c r="D39" s="10"/>
      <c r="E39" s="11"/>
    </row>
    <row r="40" spans="1:5" ht="22.5" thickBot="1">
      <c r="A40" s="177" t="s">
        <v>65</v>
      </c>
      <c r="B40" s="178">
        <v>242</v>
      </c>
      <c r="C40" s="175" t="s">
        <v>71</v>
      </c>
      <c r="D40" s="175"/>
      <c r="E40" s="176"/>
    </row>
    <row r="41" spans="1:5" ht="66" thickBot="1">
      <c r="A41" s="193" t="s">
        <v>0</v>
      </c>
      <c r="B41" s="194" t="s">
        <v>2</v>
      </c>
      <c r="C41" s="201" t="s">
        <v>1</v>
      </c>
      <c r="D41" s="180" t="s">
        <v>4</v>
      </c>
      <c r="E41" s="203" t="s">
        <v>3</v>
      </c>
    </row>
    <row r="42" spans="1:5" ht="24.75" customHeight="1">
      <c r="A42" s="243" t="s">
        <v>133</v>
      </c>
      <c r="B42" s="244">
        <v>779.73</v>
      </c>
      <c r="C42" s="245">
        <v>100</v>
      </c>
      <c r="D42" s="246">
        <v>184</v>
      </c>
      <c r="E42" s="247">
        <v>14</v>
      </c>
    </row>
    <row r="43" spans="1:5" ht="24.75" customHeight="1">
      <c r="A43" s="248" t="s">
        <v>134</v>
      </c>
      <c r="B43" s="249">
        <v>796.2000000000005</v>
      </c>
      <c r="C43" s="250">
        <v>102.11226963179567</v>
      </c>
      <c r="D43" s="251">
        <v>78</v>
      </c>
      <c r="E43" s="252">
        <v>6</v>
      </c>
    </row>
    <row r="44" spans="1:5" ht="24.75" customHeight="1" thickBot="1">
      <c r="A44" s="263"/>
      <c r="B44" s="264"/>
      <c r="C44" s="265"/>
      <c r="D44" s="266"/>
      <c r="E44" s="267"/>
    </row>
    <row r="46" ht="23.25">
      <c r="A46" s="279" t="s">
        <v>132</v>
      </c>
    </row>
  </sheetData>
  <sheetProtection selectLockedCells="1" sort="0"/>
  <mergeCells count="3">
    <mergeCell ref="A1:E1"/>
    <mergeCell ref="A2:E2"/>
    <mergeCell ref="B20:E20"/>
  </mergeCells>
  <conditionalFormatting sqref="B13:C13">
    <cfRule type="containsText" priority="5" dxfId="21" operator="containsText" stopIfTrue="1" text="ΠΡΟΣΟΧΗ ΤΑΞΙΝΟΜΗΣΗ">
      <formula>NOT(ISERROR(SEARCH("ΠΡΟΣΟΧΗ ΤΑΞΙΝΟΜΗΣΗ",B13)))</formula>
    </cfRule>
  </conditionalFormatting>
  <conditionalFormatting sqref="B21:C21">
    <cfRule type="containsText" priority="4" dxfId="21" operator="containsText" stopIfTrue="1" text="ΠΡΟΣΟΧΗ ΤΑΞΙΝΟΜΗΣΗ">
      <formula>NOT(ISERROR(SEARCH("ΠΡΟΣΟΧΗ ΤΑΞΙΝΟΜΗΣΗ",B21)))</formula>
    </cfRule>
  </conditionalFormatting>
  <conditionalFormatting sqref="B30:C30">
    <cfRule type="containsText" priority="3" dxfId="21" operator="containsText" stopIfTrue="1" text="ΠΡΟΣΟΧΗ ΤΑΞΙΝΟΜΗΣΗ">
      <formula>NOT(ISERROR(SEARCH("ΠΡΟΣΟΧΗ ΤΑΞΙΝΟΜΗΣΗ",B30)))</formula>
    </cfRule>
  </conditionalFormatting>
  <conditionalFormatting sqref="B39:C39">
    <cfRule type="containsText" priority="2" dxfId="21" operator="containsText" stopIfTrue="1" text="ΠΡΟΣΟΧΗ ΤΑΞΙΝΟΜΗΣΗ">
      <formula>NOT(ISERROR(SEARCH("ΠΡΟΣΟΧΗ ΤΑΞΙΝΟΜΗΣΗ",B39)))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Q166"/>
  <sheetViews>
    <sheetView showGridLines="0" zoomScale="40" zoomScaleNormal="40" zoomScaleSheetLayoutView="55" zoomScalePageLayoutView="0" workbookViewId="0" topLeftCell="A154">
      <selection activeCell="D167" sqref="D167"/>
    </sheetView>
  </sheetViews>
  <sheetFormatPr defaultColWidth="9.140625" defaultRowHeight="15"/>
  <cols>
    <col min="1" max="1" width="40.140625" style="13" customWidth="1"/>
    <col min="2" max="2" width="132.00390625" style="13" customWidth="1"/>
    <col min="3" max="3" width="35.421875" style="13" customWidth="1"/>
    <col min="4" max="4" width="71.8515625" style="13" customWidth="1"/>
    <col min="5" max="5" width="22.00390625" style="13" customWidth="1"/>
    <col min="6" max="6" width="21.00390625" style="13" customWidth="1"/>
    <col min="7" max="27" width="12.00390625" style="13" customWidth="1"/>
    <col min="28" max="83" width="9.140625" style="13" customWidth="1"/>
    <col min="84" max="93" width="28.140625" style="13" hidden="1" customWidth="1"/>
    <col min="94" max="95" width="0" style="13" hidden="1" customWidth="1"/>
    <col min="96" max="16384" width="9.140625" style="13" customWidth="1"/>
  </cols>
  <sheetData>
    <row r="2" spans="1:6" ht="78.75" customHeight="1" thickBot="1">
      <c r="A2" s="288" t="s">
        <v>66</v>
      </c>
      <c r="B2" s="288"/>
      <c r="C2" s="288"/>
      <c r="D2" s="288"/>
      <c r="E2" s="288"/>
      <c r="F2" s="288"/>
    </row>
    <row r="3" spans="1:27" ht="38.25" customHeight="1" thickBot="1" thickTop="1">
      <c r="A3" s="285"/>
      <c r="B3" s="285"/>
      <c r="C3" s="285"/>
      <c r="D3" s="285"/>
      <c r="E3" s="285"/>
      <c r="F3" s="285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</row>
    <row r="4" spans="1:3" ht="49.5" customHeight="1" thickTop="1">
      <c r="A4" s="286" t="s">
        <v>5</v>
      </c>
      <c r="B4" s="286"/>
      <c r="C4" s="125" t="s">
        <v>114</v>
      </c>
    </row>
    <row r="5" ht="15"/>
    <row r="6" ht="15"/>
    <row r="7" ht="15"/>
    <row r="8" spans="34:95" ht="39.75" customHeight="1">
      <c r="AH8" s="126"/>
      <c r="AI8" s="126"/>
      <c r="AJ8" s="126"/>
      <c r="AK8" s="126"/>
      <c r="AL8" s="126"/>
      <c r="CL8" s="126"/>
      <c r="CM8" s="126"/>
      <c r="CN8" s="126"/>
      <c r="CO8" s="126"/>
      <c r="CP8" s="126"/>
      <c r="CQ8" s="126"/>
    </row>
    <row r="9" spans="33:95" ht="39.75" customHeight="1">
      <c r="AG9" s="126"/>
      <c r="AH9" s="126"/>
      <c r="AI9" s="126"/>
      <c r="AJ9" s="126"/>
      <c r="AK9" s="126"/>
      <c r="CF9" s="127" t="s">
        <v>46</v>
      </c>
      <c r="CG9" s="128">
        <f>'2_ΡΑΒΔΟΓΡΑΜΜΑΤΑ_ΚΑΤΑΤΑΞΗ ΥΠΕΡ.'!C125</f>
        <v>232</v>
      </c>
      <c r="CH9" s="127" t="s">
        <v>47</v>
      </c>
      <c r="CI9" s="127" t="s">
        <v>48</v>
      </c>
      <c r="CJ9" s="129" t="str">
        <f>C4</f>
        <v>18/02/2013</v>
      </c>
      <c r="CK9" s="127"/>
      <c r="CL9" s="127" t="s">
        <v>49</v>
      </c>
      <c r="CM9" s="128">
        <f>'2_ΡΑΒΔΟΓΡΑΜΜΑΤΑ_ΚΑΤΑΤΑΞΗ ΥΠΕΡ.'!C125</f>
        <v>232</v>
      </c>
      <c r="CN9" s="127" t="s">
        <v>50</v>
      </c>
      <c r="CO9" s="127" t="s">
        <v>51</v>
      </c>
      <c r="CP9" s="127" t="str">
        <f>CJ9</f>
        <v>18/02/2013</v>
      </c>
      <c r="CQ9" s="127"/>
    </row>
    <row r="10" spans="85:93" ht="39.75" customHeight="1">
      <c r="CG10" s="128">
        <f>'2_ΡΑΒΔΟΓΡΑΜΜΑΤΑ_ΚΑΤΑΤΑΞΗ ΥΠΕΡ.'!C134</f>
        <v>216</v>
      </c>
      <c r="CI10" s="127" t="s">
        <v>52</v>
      </c>
      <c r="CM10" s="128">
        <f>'2_ΡΑΒΔΟΓΡΑΜΜΑΤΑ_ΚΑΤΑΤΑΞΗ ΥΠΕΡ.'!C134</f>
        <v>216</v>
      </c>
      <c r="CO10" s="127" t="s">
        <v>53</v>
      </c>
    </row>
    <row r="11" spans="85:93" ht="39.75" customHeight="1">
      <c r="CG11" s="128">
        <f>'2_ΡΑΒΔΟΓΡΑΜΜΑΤΑ_ΚΑΤΑΤΑΞΗ ΥΠΕΡ.'!C143</f>
        <v>194</v>
      </c>
      <c r="CI11" s="127" t="s">
        <v>54</v>
      </c>
      <c r="CM11" s="128">
        <f>'2_ΡΑΒΔΟΓΡΑΜΜΑΤΑ_ΚΑΤΑΤΑΞΗ ΥΠΕΡ.'!C143</f>
        <v>194</v>
      </c>
      <c r="CO11" s="127" t="s">
        <v>55</v>
      </c>
    </row>
    <row r="12" spans="85:93" ht="39.75" customHeight="1">
      <c r="CG12" s="128">
        <f>'2_ΡΑΒΔΟΓΡΑΜΜΑΤΑ_ΚΑΤΑΤΑΞΗ ΥΠΕΡ.'!C152</f>
        <v>171</v>
      </c>
      <c r="CI12" s="127" t="s">
        <v>56</v>
      </c>
      <c r="CM12" s="128">
        <f>'2_ΡΑΒΔΟΓΡΑΜΜΑΤΑ_ΚΑΤΑΤΑΞΗ ΥΠΕΡ.'!C152</f>
        <v>171</v>
      </c>
      <c r="CO12" s="127" t="s">
        <v>57</v>
      </c>
    </row>
    <row r="13" spans="85:93" ht="39.75" customHeight="1">
      <c r="CG13" s="128">
        <f>'2_ΡΑΒΔΟΓΡΑΜΜΑΤΑ_ΚΑΤΑΤΑΞΗ ΥΠΕΡ.'!C161</f>
        <v>242</v>
      </c>
      <c r="CI13" s="127" t="s">
        <v>58</v>
      </c>
      <c r="CM13" s="128">
        <f>'2_ΡΑΒΔΟΓΡΑΜΜΑΤΑ_ΚΑΤΑΤΑΞΗ ΥΠΕΡ.'!C161</f>
        <v>242</v>
      </c>
      <c r="CO13" s="127" t="s">
        <v>59</v>
      </c>
    </row>
    <row r="14" ht="15"/>
    <row r="15" ht="15"/>
    <row r="16" spans="84:90" ht="23.25">
      <c r="CF16" s="130" t="str">
        <f>$CF$9&amp;$CG$9&amp;$CH$9&amp;CI9&amp;$CJ$9</f>
        <v>ΣΥΝΟΛΙΚΟ ΚΟΣΤΟΣ ΑΓΟΡΑΣ 232 ΚΟΙΝΩΝ ΠΡΟΪΟΝΤΩΝ ΑΝΑ ΥΠΕΡΑΓOΡΑ ΛΕΥΚΩΣΙΑΣ 18/02/2013</v>
      </c>
      <c r="CL16" s="130" t="str">
        <f>$CL$9&amp;$CM$9&amp;$CN$9&amp;CO9&amp;$CP$9</f>
        <v>ΔΕΙΚΤΗΣ ΤΙΜΩΝ ΥΠΕΡΑΓΟΡΩΝ  ΓΙΑ 232 ΚΟΙΝΑ ΠΡΟΪΟΝΤΑ _ΛΕΥΚΩΣΙΑ 18/02/2013</v>
      </c>
    </row>
    <row r="17" spans="84:90" ht="23.25">
      <c r="CF17" s="130" t="str">
        <f>$CF$9&amp;$CG$10&amp;$CH$9&amp;CI10&amp;$CJ$9</f>
        <v>ΣΥΝΟΛΙΚΟ ΚΟΣΤΟΣ ΑΓΟΡΑΣ 216 ΚΟΙΝΩΝ ΠΡΟΪΟΝΤΩΝ ΑΝΑ ΥΠΕΡΑΓOΡΑ ΛΕΜΕΣΟΥ 18/02/2013</v>
      </c>
      <c r="CL17" s="130" t="str">
        <f>$CL$9&amp;$CM$10&amp;$CN$9&amp;CO10&amp;$CP$9</f>
        <v>ΔΕΙΚΤΗΣ ΤΙΜΩΝ ΥΠΕΡΑΓΟΡΩΝ  ΓΙΑ 216 ΚΟΙΝΑ ΠΡΟΪΟΝΤΑ _ΛΕΜΕΣΟΣ 18/02/2013</v>
      </c>
    </row>
    <row r="18" spans="84:90" ht="23.25">
      <c r="CF18" s="130" t="str">
        <f>$CF$9&amp;$CG$11&amp;$CH$9&amp;CI11&amp;$CJ$9</f>
        <v>ΣΥΝΟΛΙΚΟ ΚΟΣΤΟΣ ΑΓΟΡΑΣ 194 ΚΟΙΝΩΝ ΠΡΟΪΟΝΤΩΝ ΑΝΑ ΥΠΕΡΑΓOΡΑ ΛΑΡΝΑΚΑΣ 18/02/2013</v>
      </c>
      <c r="CL18" s="130" t="str">
        <f>$CL$9&amp;$CM$11&amp;$CN$9&amp;CO11&amp;$CP$9</f>
        <v>ΔΕΙΚΤΗΣ ΤΙΜΩΝ ΥΠΕΡΑΓΟΡΩΝ  ΓΙΑ 194 ΚΟΙΝΑ ΠΡΟΪΟΝΤΑ _ΛΑΡΝΑΚΑ 18/02/2013</v>
      </c>
    </row>
    <row r="19" spans="84:90" ht="23.25">
      <c r="CF19" s="130" t="str">
        <f>$CF$9&amp;$CG$12&amp;$CH$9&amp;CI12&amp;$CJ$9</f>
        <v>ΣΥΝΟΛΙΚΟ ΚΟΣΤΟΣ ΑΓΟΡΑΣ 171 ΚΟΙΝΩΝ ΠΡΟΪΟΝΤΩΝ ΑΝΑ ΥΠΕΡΑΓOΡΑ ΠΑΦΟΥ 18/02/2013</v>
      </c>
      <c r="CL19" s="130" t="str">
        <f>$CL$9&amp;$CM$12&amp;$CN$9&amp;CO12&amp;$CP$9</f>
        <v>ΔΕΙΚΤΗΣ ΤΙΜΩΝ ΥΠΕΡΑΓΟΡΩΝ  ΓΙΑ 171 ΚΟΙΝΑ ΠΡΟΪΟΝΤΑ _ΠΑΦΟΣ 18/02/2013</v>
      </c>
    </row>
    <row r="20" spans="84:90" ht="23.25">
      <c r="CF20" s="130" t="str">
        <f>$CF$9&amp;$CG$13&amp;$CH$9&amp;CI13&amp;$CJ$9</f>
        <v>ΣΥΝΟΛΙΚΟ ΚΟΣΤΟΣ ΑΓΟΡΑΣ 242 ΚΟΙΝΩΝ ΠΡΟΪΟΝΤΩΝ ΑΝΑ ΥΠΕΡΑΓOΡΑ ΑΜΜΟΧΩΣΤΟΥ 18/02/2013</v>
      </c>
      <c r="CL20" s="130" t="str">
        <f>$CL$9&amp;$CM$13&amp;$CN$9&amp;CO13&amp;$CP$9</f>
        <v>ΔΕΙΚΤΗΣ ΤΙΜΩΝ ΥΠΕΡΑΓΟΡΩΝ  ΓΙΑ 242 ΚΟΙΝΑ ΠΡΟΪΟΝΤΑ _ΑΜΜΟΧΩΣΤΟΣ  18/02/2013</v>
      </c>
    </row>
    <row r="21" ht="23.25">
      <c r="CF21" s="130"/>
    </row>
    <row r="22" ht="23.25">
      <c r="CF22" s="130"/>
    </row>
    <row r="23" ht="15">
      <c r="AC23" s="131"/>
    </row>
    <row r="24" ht="15">
      <c r="AC24" s="131"/>
    </row>
    <row r="25" ht="15">
      <c r="AC25" s="131"/>
    </row>
    <row r="26" ht="15">
      <c r="AC26" s="131"/>
    </row>
    <row r="27" ht="15">
      <c r="AC27" s="131"/>
    </row>
    <row r="28" ht="15">
      <c r="AC28" s="131"/>
    </row>
    <row r="29" ht="15">
      <c r="AC29" s="131"/>
    </row>
    <row r="30" ht="15">
      <c r="AC30" s="131"/>
    </row>
    <row r="31" ht="15">
      <c r="AC31" s="131"/>
    </row>
    <row r="32" ht="15">
      <c r="AC32" s="131"/>
    </row>
    <row r="33" ht="15"/>
    <row r="34" ht="15"/>
    <row r="35" ht="15"/>
    <row r="36" ht="15"/>
    <row r="37" ht="15"/>
    <row r="38" ht="15"/>
    <row r="39" ht="15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39.75" customHeight="1"/>
    <row r="73" ht="39.75" customHeight="1"/>
    <row r="74" ht="15"/>
    <row r="75" ht="39.75" customHeight="1"/>
    <row r="76" ht="39.75" customHeight="1"/>
    <row r="77" ht="39.75" customHeight="1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39.75" customHeight="1"/>
    <row r="102" ht="39.75" customHeight="1"/>
    <row r="103" ht="39.75" customHeight="1"/>
    <row r="104" ht="39.75" customHeight="1"/>
    <row r="105" ht="39.75" customHeight="1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27" customHeight="1"/>
    <row r="117" ht="36" customHeight="1"/>
    <row r="118" ht="36" customHeight="1"/>
    <row r="119" ht="55.5" customHeight="1"/>
    <row r="120" ht="36" customHeight="1"/>
    <row r="121" ht="36" customHeight="1"/>
    <row r="122" ht="36" customHeight="1"/>
    <row r="123" spans="2:4" ht="36" customHeight="1">
      <c r="B123" s="287" t="s">
        <v>68</v>
      </c>
      <c r="C123" s="287"/>
      <c r="D123" s="287"/>
    </row>
    <row r="124" spans="2:3" ht="36" customHeight="1" thickBot="1">
      <c r="B124" s="132" t="s">
        <v>14</v>
      </c>
      <c r="C124" s="133" t="str">
        <f>C4</f>
        <v>18/02/2013</v>
      </c>
    </row>
    <row r="125" spans="2:4" ht="47.25" customHeight="1" thickBot="1">
      <c r="B125" s="134" t="s">
        <v>60</v>
      </c>
      <c r="C125" s="135">
        <v>232</v>
      </c>
      <c r="D125" s="136" t="s">
        <v>61</v>
      </c>
    </row>
    <row r="126" spans="2:4" ht="59.25" customHeight="1" thickBot="1">
      <c r="B126" s="137" t="s">
        <v>0</v>
      </c>
      <c r="C126" s="138" t="s">
        <v>2</v>
      </c>
      <c r="D126" s="139" t="s">
        <v>1</v>
      </c>
    </row>
    <row r="127" spans="2:4" ht="47.25" customHeight="1">
      <c r="B127" s="167" t="s">
        <v>27</v>
      </c>
      <c r="C127" s="141">
        <v>695.2862665691624</v>
      </c>
      <c r="D127" s="142">
        <v>100</v>
      </c>
    </row>
    <row r="128" spans="2:4" ht="47.25" customHeight="1">
      <c r="B128" s="278" t="s">
        <v>26</v>
      </c>
      <c r="C128" s="144">
        <v>768.7900000000001</v>
      </c>
      <c r="D128" s="145">
        <v>110.57172232000732</v>
      </c>
    </row>
    <row r="129" spans="2:4" ht="47.25" customHeight="1">
      <c r="B129" s="277" t="s">
        <v>24</v>
      </c>
      <c r="C129" s="147">
        <v>779.4000000000003</v>
      </c>
      <c r="D129" s="148">
        <v>112.09771247832792</v>
      </c>
    </row>
    <row r="130" spans="2:4" ht="47.25" customHeight="1">
      <c r="B130" s="149" t="s">
        <v>25</v>
      </c>
      <c r="C130" s="150">
        <v>783.8399999999998</v>
      </c>
      <c r="D130" s="151">
        <v>112.73629836927445</v>
      </c>
    </row>
    <row r="131" spans="2:4" ht="47.25" customHeight="1">
      <c r="B131" s="149" t="s">
        <v>23</v>
      </c>
      <c r="C131" s="150">
        <v>831.73</v>
      </c>
      <c r="D131" s="151">
        <v>119.62410880112861</v>
      </c>
    </row>
    <row r="132" spans="2:4" ht="47.25" customHeight="1">
      <c r="B132" s="149"/>
      <c r="C132" s="150"/>
      <c r="D132" s="151"/>
    </row>
    <row r="133" spans="2:4" ht="47.25" customHeight="1" thickBot="1">
      <c r="B133" s="152"/>
      <c r="C133" s="153">
        <f>IF(AND(C127="",C128="",C129="",C130="",C131=""),"",IF(AND(C127&lt;=C128,C128&lt;=C129,C129&lt;=C130,C130),"","ΠΡΟΣΟΧΗ ΤΑΞΙΝΟΜΗΣΗ"))</f>
      </c>
      <c r="D133" s="221">
        <f>IF(AND(D127="",D128="",D129="",D130="",D131=""),"",IF(AND(D127&lt;=D128,D128&lt;=D129,D129&lt;=D130,D130),"","ΠΡΟΣΟΧΗ ΤΑΞΙΝΟΜΗΣΗ"))</f>
      </c>
    </row>
    <row r="134" spans="2:4" ht="47.25" customHeight="1" thickBot="1">
      <c r="B134" s="134" t="s">
        <v>62</v>
      </c>
      <c r="C134" s="135">
        <v>216</v>
      </c>
      <c r="D134" s="136" t="s">
        <v>61</v>
      </c>
    </row>
    <row r="135" spans="2:4" ht="59.25" customHeight="1" thickBot="1">
      <c r="B135" s="154" t="s">
        <v>0</v>
      </c>
      <c r="C135" s="138" t="s">
        <v>2</v>
      </c>
      <c r="D135" s="155" t="s">
        <v>1</v>
      </c>
    </row>
    <row r="136" spans="2:4" ht="47.25" customHeight="1">
      <c r="B136" s="140" t="s">
        <v>109</v>
      </c>
      <c r="C136" s="141">
        <v>665.3799999999999</v>
      </c>
      <c r="D136" s="142">
        <v>100</v>
      </c>
    </row>
    <row r="137" spans="2:4" ht="47.25" customHeight="1">
      <c r="B137" s="143" t="s">
        <v>110</v>
      </c>
      <c r="C137" s="144">
        <v>673.7499999999999</v>
      </c>
      <c r="D137" s="145">
        <v>101.25792780065525</v>
      </c>
    </row>
    <row r="138" spans="2:4" ht="47.25" customHeight="1">
      <c r="B138" s="143" t="s">
        <v>111</v>
      </c>
      <c r="C138" s="144">
        <v>695.5799999999991</v>
      </c>
      <c r="D138" s="145">
        <v>104.53875980642628</v>
      </c>
    </row>
    <row r="139" spans="2:4" ht="47.25" customHeight="1">
      <c r="B139" s="149" t="s">
        <v>112</v>
      </c>
      <c r="C139" s="150">
        <v>706.3299999999999</v>
      </c>
      <c r="D139" s="151">
        <v>106.15437794944242</v>
      </c>
    </row>
    <row r="140" spans="2:4" ht="47.25" customHeight="1">
      <c r="B140" s="149"/>
      <c r="C140" s="150"/>
      <c r="D140" s="151"/>
    </row>
    <row r="141" spans="2:4" ht="47.25" customHeight="1" thickBot="1">
      <c r="B141" s="156"/>
      <c r="C141" s="157"/>
      <c r="D141" s="158"/>
    </row>
    <row r="142" spans="2:4" ht="47.25" customHeight="1" thickBot="1">
      <c r="B142" s="222"/>
      <c r="C142" s="153">
        <f>IF(AND(C136="",C137="",C138="",C139=""),"",IF(AND(C136&lt;=C137,C137&lt;=C138,C138),"","ΠΡΟΣΟΧΗ ΤΑΞΙΝΟΜΗΣΗ"))</f>
      </c>
      <c r="D142" s="221">
        <f>IF(AND(D136="",D137="",D138="",D139=""),"",IF(AND(D136&lt;=D137,D137&lt;=D138,D138),"","ΠΡΟΣΟΧΗ ΤΑΞΙΝΟΜΗΣΗ"))</f>
      </c>
    </row>
    <row r="143" spans="2:4" ht="47.25" customHeight="1" thickBot="1">
      <c r="B143" s="134" t="s">
        <v>63</v>
      </c>
      <c r="C143" s="135">
        <v>194</v>
      </c>
      <c r="D143" s="136" t="s">
        <v>61</v>
      </c>
    </row>
    <row r="144" spans="2:4" ht="59.25" customHeight="1" thickBot="1">
      <c r="B144" s="154" t="s">
        <v>0</v>
      </c>
      <c r="C144" s="159" t="s">
        <v>2</v>
      </c>
      <c r="D144" s="155" t="s">
        <v>1</v>
      </c>
    </row>
    <row r="145" spans="2:4" ht="47.25" customHeight="1">
      <c r="B145" s="146" t="s">
        <v>41</v>
      </c>
      <c r="C145" s="147">
        <v>602.1700000000001</v>
      </c>
      <c r="D145" s="148">
        <v>100</v>
      </c>
    </row>
    <row r="146" spans="2:4" ht="47.25" customHeight="1">
      <c r="B146" s="143" t="s">
        <v>121</v>
      </c>
      <c r="C146" s="144">
        <v>603.9500000000003</v>
      </c>
      <c r="D146" s="145">
        <v>100.29559758872082</v>
      </c>
    </row>
    <row r="147" spans="2:4" ht="47.25" customHeight="1">
      <c r="B147" s="143" t="s">
        <v>122</v>
      </c>
      <c r="C147" s="144">
        <v>628.6999999999999</v>
      </c>
      <c r="D147" s="145">
        <v>104.40573260042842</v>
      </c>
    </row>
    <row r="148" spans="2:4" ht="47.25" customHeight="1">
      <c r="B148" s="160" t="s">
        <v>123</v>
      </c>
      <c r="C148" s="161">
        <v>646.15</v>
      </c>
      <c r="D148" s="162">
        <v>107.30358536625869</v>
      </c>
    </row>
    <row r="149" spans="2:4" ht="47.25" customHeight="1">
      <c r="B149" s="236"/>
      <c r="C149" s="163"/>
      <c r="D149" s="164"/>
    </row>
    <row r="150" spans="2:4" ht="47.25" customHeight="1" thickBot="1">
      <c r="B150" s="165"/>
      <c r="C150" s="232"/>
      <c r="D150" s="166"/>
    </row>
    <row r="151" spans="2:4" ht="47.25" customHeight="1" thickBot="1">
      <c r="B151" s="222"/>
      <c r="C151" s="153">
        <f>IF(AND(C145="",C146="",C147="",C148=""),"",IF(AND(C145&lt;=C146,C146&lt;=C147,C147),"","ΠΡΟΣΟΧΗ ΤΑΞΙΝΟΜΗΣΗ"))</f>
      </c>
      <c r="D151" s="221">
        <f>IF(AND(D145="",D146="",D147="",D148=""),"",IF(AND(D145&lt;=D146,D146&lt;=D147,D147),"","ΠΡΟΣΟΧΗ ΤΑΞΙΝΟΜΗΣΗ"))</f>
      </c>
    </row>
    <row r="152" spans="2:4" ht="47.25" customHeight="1" thickBot="1">
      <c r="B152" s="134" t="s">
        <v>64</v>
      </c>
      <c r="C152" s="135">
        <v>171</v>
      </c>
      <c r="D152" s="136" t="s">
        <v>61</v>
      </c>
    </row>
    <row r="153" spans="2:4" ht="59.25" customHeight="1" thickBot="1">
      <c r="B153" s="137" t="s">
        <v>0</v>
      </c>
      <c r="C153" s="138" t="s">
        <v>2</v>
      </c>
      <c r="D153" s="139" t="s">
        <v>1</v>
      </c>
    </row>
    <row r="154" spans="2:4" ht="47.25" customHeight="1">
      <c r="B154" s="167" t="s">
        <v>125</v>
      </c>
      <c r="C154" s="141">
        <v>498.80000000000024</v>
      </c>
      <c r="D154" s="142">
        <v>100</v>
      </c>
    </row>
    <row r="155" spans="2:4" ht="47.25" customHeight="1">
      <c r="B155" s="143" t="s">
        <v>126</v>
      </c>
      <c r="C155" s="144">
        <v>501.52999999999975</v>
      </c>
      <c r="D155" s="145">
        <v>100.54731355252598</v>
      </c>
    </row>
    <row r="156" spans="2:4" ht="47.25" customHeight="1">
      <c r="B156" s="143" t="s">
        <v>127</v>
      </c>
      <c r="C156" s="144">
        <v>519.35</v>
      </c>
      <c r="D156" s="145">
        <v>104.11988773055327</v>
      </c>
    </row>
    <row r="157" spans="2:4" ht="47.25" customHeight="1">
      <c r="B157" s="149" t="s">
        <v>128</v>
      </c>
      <c r="C157" s="150">
        <v>527.6800000000001</v>
      </c>
      <c r="D157" s="151">
        <v>105.78989574979948</v>
      </c>
    </row>
    <row r="158" spans="2:4" ht="47.25" customHeight="1">
      <c r="B158" s="218"/>
      <c r="C158" s="219"/>
      <c r="D158" s="220"/>
    </row>
    <row r="159" spans="2:4" ht="47.25" customHeight="1" thickBot="1">
      <c r="B159" s="156"/>
      <c r="C159" s="157"/>
      <c r="D159" s="158"/>
    </row>
    <row r="160" spans="2:4" ht="47.25" customHeight="1" thickBot="1">
      <c r="B160" s="222"/>
      <c r="C160" s="153">
        <f>IF(AND(C154="",C155="",C156="",C157="",C159=""),"",IF(AND(C154&lt;=C155,C155&lt;=C156,C156&lt;=C157),"","ΠΡΟΣΟΧΗ ΤΑΞΙΝΟΜΗΣΗ"))</f>
      </c>
      <c r="D160" s="221">
        <f>IF(AND(D154="",D155="",D156="",D157="",D159=""),"",IF(AND(D154&lt;=D155,D155&lt;=D156,D156&lt;=D157),"","ΠΡΟΣΟΧΗ ΤΑΞΙΝΟΜΗΣΗ"))</f>
      </c>
    </row>
    <row r="161" spans="2:4" ht="47.25" customHeight="1" thickBot="1">
      <c r="B161" s="134" t="s">
        <v>65</v>
      </c>
      <c r="C161" s="135">
        <v>242</v>
      </c>
      <c r="D161" s="168" t="s">
        <v>61</v>
      </c>
    </row>
    <row r="162" spans="2:4" ht="59.25" customHeight="1" thickBot="1">
      <c r="B162" s="137" t="s">
        <v>0</v>
      </c>
      <c r="C162" s="138" t="s">
        <v>2</v>
      </c>
      <c r="D162" s="139" t="s">
        <v>1</v>
      </c>
    </row>
    <row r="163" spans="2:4" ht="47.25" customHeight="1">
      <c r="B163" s="140" t="s">
        <v>133</v>
      </c>
      <c r="C163" s="141">
        <v>779.73</v>
      </c>
      <c r="D163" s="142">
        <v>100</v>
      </c>
    </row>
    <row r="164" spans="2:4" ht="47.25" customHeight="1">
      <c r="B164" s="143" t="s">
        <v>134</v>
      </c>
      <c r="C164" s="144">
        <v>796.2000000000005</v>
      </c>
      <c r="D164" s="145">
        <v>102.11226963179567</v>
      </c>
    </row>
    <row r="165" spans="2:4" ht="47.25" customHeight="1" thickBot="1">
      <c r="B165" s="169"/>
      <c r="C165" s="170"/>
      <c r="D165" s="171"/>
    </row>
    <row r="166" spans="3:4" ht="35.25" customHeight="1">
      <c r="C166" s="46">
        <f>IF(AND(C163="",C164=""),"",IF(AND(C163&lt;=C164,C164),"","ΠΡΟΣΟΧΗ ΤΑΞΙΝΟΜΗΣΗ"))</f>
      </c>
      <c r="D166" s="46">
        <f>IF(AND(D163="",D164=""),"",IF(AND(D163&lt;=D164,D164),"","ΠΡΟΣΟΧΗ ΤΑΞΙΝΟΜΗΣΗ"))</f>
      </c>
    </row>
  </sheetData>
  <sheetProtection selectLockedCells="1" sort="0"/>
  <mergeCells count="4">
    <mergeCell ref="A3:F3"/>
    <mergeCell ref="A4:B4"/>
    <mergeCell ref="B123:D123"/>
    <mergeCell ref="A2:F2"/>
  </mergeCells>
  <conditionalFormatting sqref="C133">
    <cfRule type="containsText" priority="10" dxfId="21" operator="containsText" stopIfTrue="1" text="ΠΡΟΣΟΧΗ ΤΑΞΙΝΟΜΗΣΗ">
      <formula>NOT(ISERROR(SEARCH("ΠΡΟΣΟΧΗ ΤΑΞΙΝΟΜΗΣΗ",C133)))</formula>
    </cfRule>
  </conditionalFormatting>
  <conditionalFormatting sqref="D133">
    <cfRule type="containsText" priority="9" dxfId="21" operator="containsText" stopIfTrue="1" text="ΠΡΟΣΟΧΗ ΤΑΞΙΝΟΜΗΣΗ">
      <formula>NOT(ISERROR(SEARCH("ΠΡΟΣΟΧΗ ΤΑΞΙΝΟΜΗΣΗ",D133)))</formula>
    </cfRule>
  </conditionalFormatting>
  <conditionalFormatting sqref="C142">
    <cfRule type="containsText" priority="8" dxfId="21" operator="containsText" stopIfTrue="1" text="ΠΡΟΣΟΧΗ ΤΑΞΙΝΟΜΗΣΗ">
      <formula>NOT(ISERROR(SEARCH("ΠΡΟΣΟΧΗ ΤΑΞΙΝΟΜΗΣΗ",C142)))</formula>
    </cfRule>
  </conditionalFormatting>
  <conditionalFormatting sqref="D142">
    <cfRule type="containsText" priority="7" dxfId="21" operator="containsText" stopIfTrue="1" text="ΠΡΟΣΟΧΗ ΤΑΞΙΝΟΜΗΣΗ">
      <formula>NOT(ISERROR(SEARCH("ΠΡΟΣΟΧΗ ΤΑΞΙΝΟΜΗΣΗ",D142)))</formula>
    </cfRule>
  </conditionalFormatting>
  <conditionalFormatting sqref="C151">
    <cfRule type="containsText" priority="6" dxfId="21" operator="containsText" stopIfTrue="1" text="ΠΡΟΣΟΧΗ ΤΑΞΙΝΟΜΗΣΗ">
      <formula>NOT(ISERROR(SEARCH("ΠΡΟΣΟΧΗ ΤΑΞΙΝΟΜΗΣΗ",C151)))</formula>
    </cfRule>
  </conditionalFormatting>
  <conditionalFormatting sqref="D151">
    <cfRule type="containsText" priority="5" dxfId="21" operator="containsText" stopIfTrue="1" text="ΠΡΟΣΟΧΗ ΤΑΞΙΝΟΜΗΣΗ">
      <formula>NOT(ISERROR(SEARCH("ΠΡΟΣΟΧΗ ΤΑΞΙΝΟΜΗΣΗ",D151)))</formula>
    </cfRule>
  </conditionalFormatting>
  <conditionalFormatting sqref="C160">
    <cfRule type="containsText" priority="4" dxfId="21" operator="containsText" stopIfTrue="1" text="ΠΡΟΣΟΧΗ ΤΑΞΙΝΟΜΗΣΗ">
      <formula>NOT(ISERROR(SEARCH("ΠΡΟΣΟΧΗ ΤΑΞΙΝΟΜΗΣΗ",C160)))</formula>
    </cfRule>
  </conditionalFormatting>
  <conditionalFormatting sqref="D160">
    <cfRule type="containsText" priority="3" dxfId="21" operator="containsText" stopIfTrue="1" text="ΠΡΟΣΟΧΗ ΤΑΞΙΝΟΜΗΣΗ">
      <formula>NOT(ISERROR(SEARCH("ΠΡΟΣΟΧΗ ΤΑΞΙΝΟΜΗΣΗ",D160)))</formula>
    </cfRule>
  </conditionalFormatting>
  <conditionalFormatting sqref="C166">
    <cfRule type="containsText" priority="2" dxfId="21" operator="containsText" stopIfTrue="1" text="ΠΡΟΣΟΧΗ ΤΑΞΙΝΟΜΗΣΗ">
      <formula>NOT(ISERROR(SEARCH("ΠΡΟΣΟΧΗ ΤΑΞΙΝΟΜΗΣΗ",C166)))</formula>
    </cfRule>
  </conditionalFormatting>
  <conditionalFormatting sqref="D166">
    <cfRule type="containsText" priority="1" dxfId="21" operator="containsText" stopIfTrue="1" text="ΠΡΟΣΟΧΗ ΤΑΞΙΝΟΜΗΣΗ">
      <formula>NOT(ISERROR(SEARCH("ΠΡΟΣΟΧΗ ΤΑΞΙΝΟΜΗΣΗ",D166)))</formula>
    </cfRule>
  </conditionalFormatting>
  <printOptions horizontalCentered="1"/>
  <pageMargins left="0.2362204724409449" right="0.2362204724409449" top="0.7874015748031497" bottom="0.07874015748031496" header="0.2362204724409449" footer="0.31496062992125984"/>
  <pageSetup horizontalDpi="600" verticalDpi="600" orientation="portrait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D167"/>
  <sheetViews>
    <sheetView showGridLines="0" zoomScale="40" zoomScaleNormal="40" zoomScaleSheetLayoutView="70" workbookViewId="0" topLeftCell="A1">
      <pane ySplit="3" topLeftCell="A13" activePane="bottomLeft" state="frozen"/>
      <selection pane="topLeft" activeCell="A1" sqref="A1"/>
      <selection pane="bottomLeft" activeCell="J161" sqref="J161:K162"/>
    </sheetView>
  </sheetViews>
  <sheetFormatPr defaultColWidth="9.140625" defaultRowHeight="15"/>
  <cols>
    <col min="1" max="1" width="12.57421875" style="13" customWidth="1"/>
    <col min="2" max="2" width="35.8515625" style="13" customWidth="1"/>
    <col min="3" max="3" width="13.00390625" style="13" customWidth="1"/>
    <col min="4" max="4" width="35.8515625" style="13" customWidth="1"/>
    <col min="5" max="5" width="13.00390625" style="13" customWidth="1"/>
    <col min="6" max="6" width="35.8515625" style="13" customWidth="1"/>
    <col min="7" max="7" width="13.00390625" style="13" customWidth="1"/>
    <col min="8" max="8" width="35.8515625" style="13" customWidth="1"/>
    <col min="9" max="9" width="14.7109375" style="13" customWidth="1"/>
    <col min="10" max="10" width="35.8515625" style="13" customWidth="1"/>
    <col min="11" max="11" width="13.00390625" style="13" customWidth="1"/>
    <col min="12" max="22" width="9.421875" style="13" customWidth="1"/>
    <col min="23" max="23" width="8.57421875" style="13" customWidth="1"/>
    <col min="24" max="24" width="9.140625" style="13" customWidth="1"/>
    <col min="25" max="25" width="13.140625" style="13" customWidth="1"/>
    <col min="26" max="74" width="9.140625" style="13" customWidth="1"/>
    <col min="75" max="76" width="13.140625" style="13" hidden="1" customWidth="1"/>
    <col min="77" max="77" width="15.140625" style="13" hidden="1" customWidth="1"/>
    <col min="78" max="88" width="0" style="13" hidden="1" customWidth="1"/>
    <col min="89" max="16384" width="9.140625" style="13" customWidth="1"/>
  </cols>
  <sheetData>
    <row r="1" ht="15.75" thickBot="1"/>
    <row r="2" spans="1:25" s="172" customFormat="1" ht="50.25" customHeight="1" thickBot="1">
      <c r="A2" s="289" t="s">
        <v>73</v>
      </c>
      <c r="B2" s="290"/>
      <c r="C2" s="290"/>
      <c r="D2" s="290"/>
      <c r="E2" s="290"/>
      <c r="F2" s="290"/>
      <c r="G2" s="290"/>
      <c r="H2" s="290"/>
      <c r="I2" s="291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Y2" s="174"/>
    </row>
    <row r="3" spans="2:5" ht="30" customHeight="1">
      <c r="B3" s="292" t="s">
        <v>5</v>
      </c>
      <c r="C3" s="292"/>
      <c r="D3" s="292"/>
      <c r="E3" s="197" t="s">
        <v>114</v>
      </c>
    </row>
    <row r="4" ht="15"/>
    <row r="5" ht="15"/>
    <row r="6" ht="15"/>
    <row r="7" ht="15">
      <c r="BY7" s="13" t="s">
        <v>6</v>
      </c>
    </row>
    <row r="8" spans="75:82" ht="19.5">
      <c r="BW8" s="14" t="s">
        <v>7</v>
      </c>
      <c r="BX8" s="14" t="s">
        <v>8</v>
      </c>
      <c r="BY8" s="15" t="str">
        <f>BY7&amp;E3</f>
        <v>_18/02/2013</v>
      </c>
      <c r="CB8" s="14" t="s">
        <v>9</v>
      </c>
      <c r="CC8" s="14" t="s">
        <v>8</v>
      </c>
      <c r="CD8" s="14" t="str">
        <f>BY8</f>
        <v>_18/02/2013</v>
      </c>
    </row>
    <row r="9" spans="76:82" ht="19.5">
      <c r="BX9" s="14" t="s">
        <v>10</v>
      </c>
      <c r="BY9" s="14"/>
      <c r="CC9" s="14" t="s">
        <v>10</v>
      </c>
      <c r="CD9" s="14"/>
    </row>
    <row r="10" spans="76:81" ht="19.5">
      <c r="BX10" s="14" t="s">
        <v>11</v>
      </c>
      <c r="BY10" s="14"/>
      <c r="CC10" s="14" t="s">
        <v>11</v>
      </c>
    </row>
    <row r="11" spans="10:81" ht="19.5">
      <c r="J11" s="172"/>
      <c r="BX11" s="14" t="s">
        <v>12</v>
      </c>
      <c r="BY11" s="14"/>
      <c r="CC11" s="14" t="s">
        <v>12</v>
      </c>
    </row>
    <row r="12" spans="76:81" ht="19.5">
      <c r="BX12" s="14" t="s">
        <v>13</v>
      </c>
      <c r="BY12" s="14"/>
      <c r="CC12" s="14" t="s">
        <v>13</v>
      </c>
    </row>
    <row r="13" ht="15"/>
    <row r="14" ht="15"/>
    <row r="15" spans="75:81" ht="18.75">
      <c r="BW15" s="16" t="str">
        <f>BW8&amp;BX8&amp;BY8</f>
        <v>ΑΡΙΘΜΟΣ ΠΡΟÏΟΝΤΩΝ ΠΟΥ ΕΙΝΑΙ ΦΘΗΝΟΤΕΡΗ Η ΥΠΕΡΑΓΟΡΑ ΛΕΥΚΩΣΙΑ_18/02/2013</v>
      </c>
      <c r="BX15" s="16"/>
      <c r="BY15" s="17"/>
      <c r="BZ15" s="16"/>
      <c r="CA15" s="16"/>
      <c r="CB15" s="16"/>
      <c r="CC15" s="16"/>
    </row>
    <row r="16" spans="75:77" ht="19.5">
      <c r="BW16" s="16" t="str">
        <f>BW8&amp;BX9&amp;BY8</f>
        <v>ΑΡΙΘΜΟΣ ΠΡΟÏΟΝΤΩΝ ΠΟΥ ΕΙΝΑΙ ΦΘΗΝΟΤΕΡΗ Η ΥΠΕΡΑΓΟΡΑ ΛΕΜΕΣΟΣ_18/02/2013</v>
      </c>
      <c r="BY16" s="14"/>
    </row>
    <row r="17" spans="75:77" ht="19.5">
      <c r="BW17" s="16" t="str">
        <f>BW8&amp;BX10&amp;BY8</f>
        <v>ΑΡΙΘΜΟΣ ΠΡΟÏΟΝΤΩΝ ΠΟΥ ΕΙΝΑΙ ΦΘΗΝΟΤΕΡΗ Η ΥΠΕΡΑΓΟΡΑ ΛΑΡΝΑΚΑ_18/02/2013</v>
      </c>
      <c r="BY17" s="14"/>
    </row>
    <row r="18" ht="18.75">
      <c r="BW18" s="16" t="str">
        <f>BW8&amp;BX11&amp;BY8</f>
        <v>ΑΡΙΘΜΟΣ ΠΡΟÏΟΝΤΩΝ ΠΟΥ ΕΙΝΑΙ ΦΘΗΝΟΤΕΡΗ Η ΥΠΕΡΑΓΟΡΑ ΠΑΦΟΣ_18/02/2013</v>
      </c>
    </row>
    <row r="19" ht="18.75">
      <c r="BW19" s="16" t="str">
        <f>BW8&amp;BX12&amp;BY8</f>
        <v>ΑΡΙΘΜΟΣ ΠΡΟÏΟΝΤΩΝ ΠΟΥ ΕΙΝΑΙ ΦΘΗΝΟΤΕΡΗ Η ΥΠΕΡΑΓΟΡΑ ΑΜΜΟΧΩΣΤΟΣ_18/02/2013</v>
      </c>
    </row>
    <row r="20" ht="15"/>
    <row r="21" ht="15"/>
    <row r="22" ht="15"/>
    <row r="23" ht="15"/>
    <row r="24" ht="18.75">
      <c r="BW24" s="16" t="str">
        <f>CB8&amp;CC8&amp;CD8</f>
        <v>ΑΡΙΘΜΟΣ ΚΑΤΗΓΟΡIΩΝ ΠΟΥ ΕΙΝΑΙ ΦΘΗΝΟΤΕΡΗ Η ΥΠΕΡΑΓΟΡΑ  ΛΕΥΚΩΣΙΑ_18/02/2013</v>
      </c>
    </row>
    <row r="25" ht="18.75">
      <c r="BW25" s="16" t="str">
        <f>CB8&amp;CC9&amp;CD8</f>
        <v>ΑΡΙΘΜΟΣ ΚΑΤΗΓΟΡIΩΝ ΠΟΥ ΕΙΝΑΙ ΦΘΗΝΟΤΕΡΗ Η ΥΠΕΡΑΓΟΡΑ  ΛΕΜΕΣΟΣ_18/02/2013</v>
      </c>
    </row>
    <row r="26" ht="18.75">
      <c r="BW26" s="16" t="str">
        <f>CB8&amp;CC10&amp;CD8</f>
        <v>ΑΡΙΘΜΟΣ ΚΑΤΗΓΟΡIΩΝ ΠΟΥ ΕΙΝΑΙ ΦΘΗΝΟΤΕΡΗ Η ΥΠΕΡΑΓΟΡΑ  ΛΑΡΝΑΚΑ_18/02/2013</v>
      </c>
    </row>
    <row r="27" ht="18.75">
      <c r="BW27" s="16" t="str">
        <f>CB8&amp;CC11&amp;CD8</f>
        <v>ΑΡΙΘΜΟΣ ΚΑΤΗΓΟΡIΩΝ ΠΟΥ ΕΙΝΑΙ ΦΘΗΝΟΤΕΡΗ Η ΥΠΕΡΑΓΟΡΑ  ΠΑΦΟΣ_18/02/2013</v>
      </c>
    </row>
    <row r="28" ht="18.75">
      <c r="BW28" s="16" t="str">
        <f>CB8&amp;CC12&amp;CD8</f>
        <v>ΑΡΙΘΜΟΣ ΚΑΤΗΓΟΡIΩΝ ΠΟΥ ΕΙΝΑΙ ΦΘΗΝΟΤΕΡΗ Η ΥΠΕΡΑΓΟΡΑ  ΑΜΜΟΧΩΣΤΟΣ_18/02/2013</v>
      </c>
    </row>
    <row r="29" ht="18.75">
      <c r="BW29" s="16">
        <f>CB13&amp;CC13&amp;CD13</f>
      </c>
    </row>
    <row r="30" ht="18.75">
      <c r="BW30" s="16">
        <f>CB14&amp;CC14&amp;CD14</f>
      </c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37.5" customHeight="1"/>
    <row r="136" ht="6.75" customHeight="1"/>
    <row r="146" ht="15.75" thickBot="1"/>
    <row r="147" spans="2:11" ht="21.75" thickBot="1">
      <c r="B147" s="18" t="s">
        <v>14</v>
      </c>
      <c r="C147" s="19" t="str">
        <f>'3_ΚΥΚΛΙΚΑ ΔΙΑΓΡΑΜΜΑΤΑ_ΦΘΗΝΟΤΕΡΑ'!E3</f>
        <v>18/02/2013</v>
      </c>
      <c r="D147" s="20"/>
      <c r="E147" s="20"/>
      <c r="F147" s="20"/>
      <c r="G147" s="20"/>
      <c r="H147" s="20"/>
      <c r="I147" s="21"/>
      <c r="J147" s="20"/>
      <c r="K147" s="22"/>
    </row>
    <row r="148" spans="2:11" ht="45" customHeight="1" thickBot="1">
      <c r="B148" s="293" t="s">
        <v>69</v>
      </c>
      <c r="C148" s="294"/>
      <c r="D148" s="294"/>
      <c r="E148" s="294"/>
      <c r="F148" s="294"/>
      <c r="G148" s="294"/>
      <c r="H148" s="294"/>
      <c r="I148" s="294"/>
      <c r="J148" s="294"/>
      <c r="K148" s="295"/>
    </row>
    <row r="149" spans="2:11" ht="15.75">
      <c r="B149" s="296" t="s">
        <v>15</v>
      </c>
      <c r="C149" s="297"/>
      <c r="D149" s="298" t="s">
        <v>16</v>
      </c>
      <c r="E149" s="299"/>
      <c r="F149" s="298" t="s">
        <v>17</v>
      </c>
      <c r="G149" s="299"/>
      <c r="H149" s="298" t="s">
        <v>18</v>
      </c>
      <c r="I149" s="299"/>
      <c r="J149" s="300" t="s">
        <v>19</v>
      </c>
      <c r="K149" s="301"/>
    </row>
    <row r="150" spans="2:11" ht="24.75" thickBot="1">
      <c r="B150" s="23" t="s">
        <v>0</v>
      </c>
      <c r="C150" s="24" t="s">
        <v>20</v>
      </c>
      <c r="D150" s="25" t="s">
        <v>0</v>
      </c>
      <c r="E150" s="26" t="s">
        <v>20</v>
      </c>
      <c r="F150" s="25" t="s">
        <v>0</v>
      </c>
      <c r="G150" s="26" t="s">
        <v>20</v>
      </c>
      <c r="H150" s="25" t="s">
        <v>0</v>
      </c>
      <c r="I150" s="26" t="s">
        <v>20</v>
      </c>
      <c r="J150" s="27" t="s">
        <v>0</v>
      </c>
      <c r="K150" s="28" t="s">
        <v>20</v>
      </c>
    </row>
    <row r="151" spans="2:11" ht="66" customHeight="1">
      <c r="B151" s="29" t="s">
        <v>27</v>
      </c>
      <c r="C151" s="30">
        <v>154</v>
      </c>
      <c r="D151" s="31" t="s">
        <v>109</v>
      </c>
      <c r="E151" s="32">
        <v>115</v>
      </c>
      <c r="F151" s="31" t="s">
        <v>121</v>
      </c>
      <c r="G151" s="32">
        <v>97</v>
      </c>
      <c r="H151" s="31" t="s">
        <v>125</v>
      </c>
      <c r="I151" s="32">
        <v>84</v>
      </c>
      <c r="J151" s="33" t="s">
        <v>133</v>
      </c>
      <c r="K151" s="34">
        <v>184</v>
      </c>
    </row>
    <row r="152" spans="2:11" ht="66" customHeight="1">
      <c r="B152" s="29" t="s">
        <v>26</v>
      </c>
      <c r="C152" s="30">
        <v>34</v>
      </c>
      <c r="D152" s="31" t="s">
        <v>110</v>
      </c>
      <c r="E152" s="32">
        <v>83</v>
      </c>
      <c r="F152" s="35" t="s">
        <v>41</v>
      </c>
      <c r="G152" s="36">
        <v>73</v>
      </c>
      <c r="H152" s="31" t="s">
        <v>126</v>
      </c>
      <c r="I152" s="32">
        <v>70</v>
      </c>
      <c r="J152" s="37" t="s">
        <v>134</v>
      </c>
      <c r="K152" s="38">
        <v>78</v>
      </c>
    </row>
    <row r="153" spans="2:11" ht="66" customHeight="1">
      <c r="B153" s="29" t="s">
        <v>24</v>
      </c>
      <c r="C153" s="30">
        <v>26</v>
      </c>
      <c r="D153" s="31" t="s">
        <v>111</v>
      </c>
      <c r="E153" s="32">
        <v>36</v>
      </c>
      <c r="F153" s="35" t="s">
        <v>122</v>
      </c>
      <c r="G153" s="36">
        <v>67</v>
      </c>
      <c r="H153" s="31" t="s">
        <v>128</v>
      </c>
      <c r="I153" s="32">
        <v>26</v>
      </c>
      <c r="J153" s="33"/>
      <c r="K153" s="38"/>
    </row>
    <row r="154" spans="2:11" ht="66" customHeight="1">
      <c r="B154" s="29" t="s">
        <v>25</v>
      </c>
      <c r="C154" s="30">
        <v>23</v>
      </c>
      <c r="D154" s="31" t="s">
        <v>112</v>
      </c>
      <c r="E154" s="32">
        <v>29</v>
      </c>
      <c r="F154" s="35" t="s">
        <v>123</v>
      </c>
      <c r="G154" s="36">
        <v>33</v>
      </c>
      <c r="H154" s="31" t="s">
        <v>127</v>
      </c>
      <c r="I154" s="32">
        <v>23</v>
      </c>
      <c r="J154" s="33"/>
      <c r="K154" s="34"/>
    </row>
    <row r="155" spans="2:11" ht="66" customHeight="1">
      <c r="B155" s="29" t="s">
        <v>23</v>
      </c>
      <c r="C155" s="30">
        <v>4</v>
      </c>
      <c r="D155" s="31"/>
      <c r="E155" s="32"/>
      <c r="F155" s="35"/>
      <c r="G155" s="36"/>
      <c r="H155" s="31"/>
      <c r="I155" s="32"/>
      <c r="J155" s="33"/>
      <c r="K155" s="34"/>
    </row>
    <row r="156" spans="2:11" ht="66" customHeight="1" thickBot="1">
      <c r="B156" s="39"/>
      <c r="C156" s="40"/>
      <c r="D156" s="41"/>
      <c r="E156" s="42"/>
      <c r="F156" s="41"/>
      <c r="G156" s="42"/>
      <c r="H156" s="224"/>
      <c r="I156" s="225"/>
      <c r="J156" s="43"/>
      <c r="K156" s="44"/>
    </row>
    <row r="157" spans="2:11" ht="66" customHeight="1" thickBot="1">
      <c r="B157" s="45"/>
      <c r="C157" s="46">
        <f>IF(AND(C151="",C152="",C153="",C154="",C155="",C156=""),"",IF(AND(C151&gt;=C152,C152&gt;=C153,C153&gt;=C154,C154&gt;=C155,C155&gt;=C156),"","ΠΡΟΣΟΧΗ ΤΑΞΙΝΟΜΗΣΗ"))</f>
      </c>
      <c r="D157" s="45"/>
      <c r="E157" s="46">
        <f>IF(AND(E151="",E152="",E153="",E154="",E155="",E156=""),"",IF(AND(E151&gt;=E152,E152&gt;=E153,E153&gt;=E154,E154&gt;=E155,E155&gt;=E156),"","ΠΡΟΣΟΧΗ ΤΑΞΙΝΟΜΗΣΗ"))</f>
      </c>
      <c r="F157" s="45"/>
      <c r="G157" s="46">
        <f>IF(AND(G151="",G152="",G153="",G154="",G155="",G156=""),"",IF(AND(G151&gt;=G152,G152&gt;=G153,G153&gt;=G154,G154&gt;=G155),"","ΠΡΟΣΟΧΗ ΤΑΞΙΝΟΜΗΣΗ"))</f>
      </c>
      <c r="H157" s="45"/>
      <c r="I157" s="46">
        <f>IF(AND(I151="",I152="",I153="",I155="",I156=""),"",IF(AND(I151&gt;=I152,I152&gt;=I153,I153&gt;=I155,I155&gt;=I156),"","ΠΡΟΣΟΧΗ ΤΑΞΙΝΟΜΗΣΗ"))</f>
      </c>
      <c r="J157" s="45"/>
      <c r="K157" s="46">
        <f>IF(AND(K151="",K152="",K153=""),"",IF(AND(K151&gt;=K152,K152&gt;=K153),"","ΠΡΟΣΟΧΗ ΤΑΞΙΝΟΜΗΣΗ"))</f>
      </c>
    </row>
    <row r="158" spans="2:11" ht="36" customHeight="1" thickBot="1">
      <c r="B158" s="293" t="s">
        <v>70</v>
      </c>
      <c r="C158" s="294"/>
      <c r="D158" s="294"/>
      <c r="E158" s="294"/>
      <c r="F158" s="294"/>
      <c r="G158" s="294"/>
      <c r="H158" s="294"/>
      <c r="I158" s="294"/>
      <c r="J158" s="294"/>
      <c r="K158" s="295"/>
    </row>
    <row r="159" spans="2:11" ht="45" customHeight="1">
      <c r="B159" s="302" t="s">
        <v>15</v>
      </c>
      <c r="C159" s="303"/>
      <c r="D159" s="298" t="s">
        <v>16</v>
      </c>
      <c r="E159" s="299"/>
      <c r="F159" s="298" t="s">
        <v>17</v>
      </c>
      <c r="G159" s="299"/>
      <c r="H159" s="298" t="s">
        <v>18</v>
      </c>
      <c r="I159" s="299"/>
      <c r="J159" s="304" t="s">
        <v>19</v>
      </c>
      <c r="K159" s="305"/>
    </row>
    <row r="160" spans="2:11" ht="39" thickBot="1">
      <c r="B160" s="47" t="s">
        <v>0</v>
      </c>
      <c r="C160" s="48" t="s">
        <v>80</v>
      </c>
      <c r="D160" s="49" t="s">
        <v>0</v>
      </c>
      <c r="E160" s="48" t="s">
        <v>80</v>
      </c>
      <c r="F160" s="49" t="s">
        <v>0</v>
      </c>
      <c r="G160" s="48" t="s">
        <v>80</v>
      </c>
      <c r="H160" s="49" t="s">
        <v>0</v>
      </c>
      <c r="I160" s="48" t="s">
        <v>80</v>
      </c>
      <c r="J160" s="50" t="s">
        <v>0</v>
      </c>
      <c r="K160" s="226" t="s">
        <v>80</v>
      </c>
    </row>
    <row r="161" spans="2:11" ht="74.25" customHeight="1">
      <c r="B161" s="51" t="s">
        <v>27</v>
      </c>
      <c r="C161" s="52">
        <v>15</v>
      </c>
      <c r="D161" s="53" t="s">
        <v>109</v>
      </c>
      <c r="E161" s="54">
        <v>12</v>
      </c>
      <c r="F161" s="53" t="s">
        <v>41</v>
      </c>
      <c r="G161" s="54">
        <v>13</v>
      </c>
      <c r="H161" s="53" t="s">
        <v>125</v>
      </c>
      <c r="I161" s="54">
        <v>13</v>
      </c>
      <c r="J161" s="55" t="s">
        <v>133</v>
      </c>
      <c r="K161" s="56">
        <v>14</v>
      </c>
    </row>
    <row r="162" spans="2:11" ht="66" customHeight="1">
      <c r="B162" s="57" t="s">
        <v>24</v>
      </c>
      <c r="C162" s="58">
        <v>3</v>
      </c>
      <c r="D162" s="35" t="s">
        <v>110</v>
      </c>
      <c r="E162" s="36">
        <v>9</v>
      </c>
      <c r="F162" s="35" t="s">
        <v>121</v>
      </c>
      <c r="G162" s="36">
        <v>6</v>
      </c>
      <c r="H162" s="35" t="s">
        <v>127</v>
      </c>
      <c r="I162" s="36">
        <v>3</v>
      </c>
      <c r="J162" s="59" t="s">
        <v>134</v>
      </c>
      <c r="K162" s="38">
        <v>6</v>
      </c>
    </row>
    <row r="163" spans="2:11" ht="66" customHeight="1">
      <c r="B163" s="57" t="s">
        <v>26</v>
      </c>
      <c r="C163" s="58">
        <v>1</v>
      </c>
      <c r="D163" s="35" t="s">
        <v>111</v>
      </c>
      <c r="E163" s="36">
        <v>1</v>
      </c>
      <c r="F163" s="35" t="s">
        <v>122</v>
      </c>
      <c r="G163" s="36">
        <v>3</v>
      </c>
      <c r="H163" s="35" t="s">
        <v>128</v>
      </c>
      <c r="I163" s="36">
        <v>2</v>
      </c>
      <c r="J163" s="59"/>
      <c r="K163" s="38"/>
    </row>
    <row r="164" spans="2:11" ht="66" customHeight="1">
      <c r="B164" s="57" t="s">
        <v>23</v>
      </c>
      <c r="C164" s="58">
        <v>0</v>
      </c>
      <c r="D164" s="35" t="s">
        <v>112</v>
      </c>
      <c r="E164" s="36">
        <v>0</v>
      </c>
      <c r="F164" s="60" t="s">
        <v>123</v>
      </c>
      <c r="G164" s="61">
        <v>0</v>
      </c>
      <c r="H164" s="35" t="s">
        <v>126</v>
      </c>
      <c r="I164" s="36">
        <v>0</v>
      </c>
      <c r="J164" s="59"/>
      <c r="K164" s="38"/>
    </row>
    <row r="165" spans="2:11" ht="66" customHeight="1">
      <c r="B165" s="57" t="s">
        <v>25</v>
      </c>
      <c r="C165" s="58">
        <v>0</v>
      </c>
      <c r="D165" s="35"/>
      <c r="E165" s="36"/>
      <c r="F165" s="35"/>
      <c r="G165" s="36"/>
      <c r="H165" s="35"/>
      <c r="I165" s="36"/>
      <c r="J165" s="62"/>
      <c r="K165" s="38"/>
    </row>
    <row r="166" spans="2:11" ht="66" customHeight="1" thickBot="1">
      <c r="B166" s="39"/>
      <c r="C166" s="40"/>
      <c r="D166" s="41"/>
      <c r="E166" s="42"/>
      <c r="F166" s="41"/>
      <c r="G166" s="42"/>
      <c r="H166" s="224"/>
      <c r="I166" s="42"/>
      <c r="J166" s="63"/>
      <c r="K166" s="44"/>
    </row>
    <row r="167" spans="2:11" ht="66" customHeight="1">
      <c r="B167" s="223"/>
      <c r="C167" s="46">
        <f>IF(AND(C161="",C162="",C163="",C164="",C165="",C166=""),"",IF(AND(C161&gt;=C162,C162&gt;=C163,C163&gt;=C164,C164&gt;=C165,C165&gt;=C166),"","ΠΡΟΣΟΧΗ ΤΑΞΙΝΟΜΗΣΗ"))</f>
      </c>
      <c r="E167" s="46">
        <f>IF(AND(E161="",E162="",E163="",E164="",E165="",E166=""),"",IF(AND(E161&gt;=E162,E162&gt;=E163,E163&gt;=E164,E164&gt;=E165,E165&gt;=E166),"","ΠΡΟΣΟΧΗ ΤΑΞΙΝΟΜΗΣΗ"))</f>
      </c>
      <c r="G167" s="46">
        <f>IF(AND(G161="",G162="",G163="",G164="",G165="",G166=""),"",IF(AND(G161&gt;=G162,G162&gt;=G163,G163&gt;=G164,G164&gt;=G165),"","ΠΡΟΣΟΧΗ ΤΑΞΙΝΟΜΗΣΗ"))</f>
      </c>
      <c r="I167" s="46">
        <f>IF(AND(I161="",I162="",I163="",I165="",I166=""),"",IF(AND(I161&gt;=I162,I162&gt;=I163,I163&gt;=I165,I165&gt;=I166),"","ΠΡΟΣΟΧΗ ΤΑΞΙΝΟΜΗΣΗ"))</f>
      </c>
      <c r="K167" s="46">
        <f>IF(AND(K161="",K162="",K163=""),"",IF(AND(K161&gt;=K162,K162&gt;=K163),"","ΠΡΟΣΟΧΗ ΤΑΞΙΝΟΜΗΣΗ"))</f>
      </c>
    </row>
    <row r="168" ht="66" customHeight="1"/>
    <row r="169" ht="36" customHeight="1"/>
  </sheetData>
  <sheetProtection password="CC6F" sheet="1" selectLockedCells="1" sort="0"/>
  <mergeCells count="14">
    <mergeCell ref="B159:C159"/>
    <mergeCell ref="D159:E159"/>
    <mergeCell ref="F159:G159"/>
    <mergeCell ref="H159:I159"/>
    <mergeCell ref="J159:K159"/>
    <mergeCell ref="B158:K158"/>
    <mergeCell ref="A2:I2"/>
    <mergeCell ref="B3:D3"/>
    <mergeCell ref="B148:K148"/>
    <mergeCell ref="B149:C149"/>
    <mergeCell ref="D149:E149"/>
    <mergeCell ref="F149:G149"/>
    <mergeCell ref="H149:I149"/>
    <mergeCell ref="J149:K149"/>
  </mergeCells>
  <conditionalFormatting sqref="C157 E157 G157 I157 K157">
    <cfRule type="containsText" priority="6" dxfId="21" operator="containsText" stopIfTrue="1" text="ΠΡΟΣΟΧΗ ΤΑΞΙΝΟΜΗΣΗ">
      <formula>NOT(ISERROR(SEARCH("ΠΡΟΣΟΧΗ ΤΑΞΙΝΟΜΗΣΗ",C157)))</formula>
    </cfRule>
  </conditionalFormatting>
  <conditionalFormatting sqref="C167">
    <cfRule type="containsText" priority="5" dxfId="21" operator="containsText" stopIfTrue="1" text="ΠΡΟΣΟΧΗ ΤΑΞΙΝΟΜΗΣΗ">
      <formula>NOT(ISERROR(SEARCH("ΠΡΟΣΟΧΗ ΤΑΞΙΝΟΜΗΣΗ",C167)))</formula>
    </cfRule>
  </conditionalFormatting>
  <conditionalFormatting sqref="E167">
    <cfRule type="containsText" priority="4" dxfId="21" operator="containsText" stopIfTrue="1" text="ΠΡΟΣΟΧΗ ΤΑΞΙΝΟΜΗΣΗ">
      <formula>NOT(ISERROR(SEARCH("ΠΡΟΣΟΧΗ ΤΑΞΙΝΟΜΗΣΗ",E167)))</formula>
    </cfRule>
  </conditionalFormatting>
  <conditionalFormatting sqref="G167">
    <cfRule type="containsText" priority="3" dxfId="21" operator="containsText" stopIfTrue="1" text="ΠΡΟΣΟΧΗ ΤΑΞΙΝΟΜΗΣΗ">
      <formula>NOT(ISERROR(SEARCH("ΠΡΟΣΟΧΗ ΤΑΞΙΝΟΜΗΣΗ",G167)))</formula>
    </cfRule>
  </conditionalFormatting>
  <conditionalFormatting sqref="I167">
    <cfRule type="containsText" priority="2" dxfId="21" operator="containsText" stopIfTrue="1" text="ΠΡΟΣΟΧΗ ΤΑΞΙΝΟΜΗΣΗ">
      <formula>NOT(ISERROR(SEARCH("ΠΡΟΣΟΧΗ ΤΑΞΙΝΟΜΗΣΗ",I167)))</formula>
    </cfRule>
  </conditionalFormatting>
  <conditionalFormatting sqref="K167">
    <cfRule type="containsText" priority="1" dxfId="21" operator="containsText" stopIfTrue="1" text="ΠΡΟΣΟΧΗ ΤΑΞΙΝΟΜΗΣΗ">
      <formula>NOT(ISERROR(SEARCH("ΠΡΟΣΟΧΗ ΤΑΞΙΝΟΜΗΣΗ",K167)))</formula>
    </cfRule>
  </conditionalFormatting>
  <printOptions horizontalCentered="1"/>
  <pageMargins left="0.3937007874015748" right="0.3937007874015748" top="0.35433070866141736" bottom="0.1968503937007874" header="0.2755905511811024" footer="0.31496062992125984"/>
  <pageSetup horizontalDpi="600" verticalDpi="600" orientation="portrait" paperSize="9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127"/>
  <sheetViews>
    <sheetView showGridLines="0" zoomScale="70" zoomScaleNormal="70" zoomScaleSheetLayoutView="70" zoomScalePageLayoutView="0" workbookViewId="0" topLeftCell="A1">
      <pane ySplit="3" topLeftCell="A4" activePane="bottomLeft" state="frozen"/>
      <selection pane="topLeft" activeCell="A1" sqref="A1"/>
      <selection pane="bottomLeft" activeCell="S118" sqref="S118"/>
    </sheetView>
  </sheetViews>
  <sheetFormatPr defaultColWidth="9.140625" defaultRowHeight="15"/>
  <cols>
    <col min="1" max="1" width="4.28125" style="64" bestFit="1" customWidth="1"/>
    <col min="2" max="2" width="57.28125" style="65" customWidth="1"/>
    <col min="3" max="8" width="11.140625" style="64" customWidth="1"/>
    <col min="9" max="9" width="13.28125" style="64" customWidth="1"/>
    <col min="10" max="14" width="11.140625" style="64" customWidth="1"/>
    <col min="15" max="15" width="10.28125" style="64" customWidth="1"/>
    <col min="16" max="16384" width="9.140625" style="66" customWidth="1"/>
  </cols>
  <sheetData>
    <row r="1" ht="13.5" thickBot="1"/>
    <row r="2" spans="1:15" ht="24" customHeight="1" thickBot="1">
      <c r="A2" s="311" t="s">
        <v>74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3"/>
    </row>
    <row r="3" ht="17.25" customHeight="1">
      <c r="B3" s="67" t="s">
        <v>86</v>
      </c>
    </row>
    <row r="4" ht="13.5" thickBot="1"/>
    <row r="5" spans="1:15" ht="16.5" thickBot="1">
      <c r="A5" s="311" t="s">
        <v>116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3"/>
    </row>
    <row r="6" spans="1:15" s="65" customFormat="1" ht="34.5" customHeight="1">
      <c r="A6" s="314" t="s">
        <v>21</v>
      </c>
      <c r="B6" s="315"/>
      <c r="C6" s="320" t="s">
        <v>22</v>
      </c>
      <c r="D6" s="321"/>
      <c r="E6" s="324" t="s">
        <v>23</v>
      </c>
      <c r="F6" s="325"/>
      <c r="G6" s="324" t="s">
        <v>24</v>
      </c>
      <c r="H6" s="325"/>
      <c r="I6" s="324" t="s">
        <v>25</v>
      </c>
      <c r="J6" s="325"/>
      <c r="K6" s="324" t="s">
        <v>26</v>
      </c>
      <c r="L6" s="325"/>
      <c r="M6" s="324" t="s">
        <v>27</v>
      </c>
      <c r="N6" s="331"/>
      <c r="O6" s="328" t="s">
        <v>28</v>
      </c>
    </row>
    <row r="7" spans="1:15" s="65" customFormat="1" ht="34.5" customHeight="1">
      <c r="A7" s="316"/>
      <c r="B7" s="317"/>
      <c r="C7" s="322"/>
      <c r="D7" s="323"/>
      <c r="E7" s="326"/>
      <c r="F7" s="327"/>
      <c r="G7" s="326"/>
      <c r="H7" s="327"/>
      <c r="I7" s="326"/>
      <c r="J7" s="327"/>
      <c r="K7" s="326"/>
      <c r="L7" s="327"/>
      <c r="M7" s="326"/>
      <c r="N7" s="332"/>
      <c r="O7" s="329"/>
    </row>
    <row r="8" spans="1:15" ht="13.5" customHeight="1" thickBot="1">
      <c r="A8" s="318"/>
      <c r="B8" s="319"/>
      <c r="C8" s="68" t="s">
        <v>29</v>
      </c>
      <c r="D8" s="69" t="s">
        <v>30</v>
      </c>
      <c r="E8" s="70" t="s">
        <v>29</v>
      </c>
      <c r="F8" s="69" t="s">
        <v>30</v>
      </c>
      <c r="G8" s="70" t="s">
        <v>29</v>
      </c>
      <c r="H8" s="69" t="s">
        <v>30</v>
      </c>
      <c r="I8" s="70" t="s">
        <v>29</v>
      </c>
      <c r="J8" s="69" t="s">
        <v>30</v>
      </c>
      <c r="K8" s="70" t="s">
        <v>29</v>
      </c>
      <c r="L8" s="69" t="s">
        <v>30</v>
      </c>
      <c r="M8" s="70" t="s">
        <v>29</v>
      </c>
      <c r="N8" s="71" t="s">
        <v>30</v>
      </c>
      <c r="O8" s="330"/>
    </row>
    <row r="9" spans="1:19" ht="15">
      <c r="A9" s="72">
        <v>1</v>
      </c>
      <c r="B9" s="73" t="s">
        <v>88</v>
      </c>
      <c r="C9" s="74"/>
      <c r="D9" s="75"/>
      <c r="E9" s="76">
        <v>16.04</v>
      </c>
      <c r="F9" s="75">
        <v>111.69916434540393</v>
      </c>
      <c r="G9" s="74">
        <v>15.26</v>
      </c>
      <c r="H9" s="75">
        <v>106.2674094707521</v>
      </c>
      <c r="I9" s="74">
        <v>15.59</v>
      </c>
      <c r="J9" s="75">
        <v>108.56545961002789</v>
      </c>
      <c r="K9" s="76">
        <v>15.379999999999999</v>
      </c>
      <c r="L9" s="75">
        <v>107.10306406685237</v>
      </c>
      <c r="M9" s="74">
        <v>14.359999999999998</v>
      </c>
      <c r="N9" s="75">
        <v>100</v>
      </c>
      <c r="O9" s="77">
        <v>14.359999999999998</v>
      </c>
      <c r="S9" s="66" t="s">
        <v>87</v>
      </c>
    </row>
    <row r="10" spans="1:15" ht="15">
      <c r="A10" s="78">
        <v>2</v>
      </c>
      <c r="B10" s="79" t="s">
        <v>89</v>
      </c>
      <c r="C10" s="80"/>
      <c r="D10" s="81"/>
      <c r="E10" s="82">
        <v>4.73</v>
      </c>
      <c r="F10" s="81">
        <v>112.88782816229119</v>
      </c>
      <c r="G10" s="80">
        <v>4.1899999999999995</v>
      </c>
      <c r="H10" s="81">
        <v>100</v>
      </c>
      <c r="I10" s="80">
        <v>4.44</v>
      </c>
      <c r="J10" s="81">
        <v>105.96658711217187</v>
      </c>
      <c r="K10" s="82">
        <v>4.4399999999999995</v>
      </c>
      <c r="L10" s="81">
        <v>105.96658711217184</v>
      </c>
      <c r="M10" s="80">
        <v>4.31</v>
      </c>
      <c r="N10" s="81">
        <v>102.86396181384248</v>
      </c>
      <c r="O10" s="77">
        <v>4.1899999999999995</v>
      </c>
    </row>
    <row r="11" spans="1:15" ht="15">
      <c r="A11" s="72">
        <v>3</v>
      </c>
      <c r="B11" s="79" t="s">
        <v>90</v>
      </c>
      <c r="C11" s="80"/>
      <c r="D11" s="81"/>
      <c r="E11" s="82">
        <v>14.15</v>
      </c>
      <c r="F11" s="81">
        <v>131.50557620817844</v>
      </c>
      <c r="G11" s="80">
        <v>13.799999999999999</v>
      </c>
      <c r="H11" s="81">
        <v>128.25278810408923</v>
      </c>
      <c r="I11" s="80">
        <v>13.75</v>
      </c>
      <c r="J11" s="81">
        <v>127.78810408921932</v>
      </c>
      <c r="K11" s="82">
        <v>13.02</v>
      </c>
      <c r="L11" s="81">
        <v>121.00371747211895</v>
      </c>
      <c r="M11" s="80">
        <v>10.76</v>
      </c>
      <c r="N11" s="81">
        <v>100</v>
      </c>
      <c r="O11" s="77">
        <v>10.76</v>
      </c>
    </row>
    <row r="12" spans="1:15" ht="15">
      <c r="A12" s="78">
        <v>4</v>
      </c>
      <c r="B12" s="79" t="s">
        <v>117</v>
      </c>
      <c r="C12" s="80"/>
      <c r="D12" s="81"/>
      <c r="E12" s="82">
        <v>220.17000000000002</v>
      </c>
      <c r="F12" s="81">
        <v>125.3886895609089</v>
      </c>
      <c r="G12" s="80">
        <v>199.21</v>
      </c>
      <c r="H12" s="81">
        <v>113.45179110427696</v>
      </c>
      <c r="I12" s="80">
        <v>201.37</v>
      </c>
      <c r="J12" s="81">
        <v>114.6819294948459</v>
      </c>
      <c r="K12" s="82">
        <v>199.31</v>
      </c>
      <c r="L12" s="81">
        <v>113.5087419556922</v>
      </c>
      <c r="M12" s="80">
        <v>175.59000000000006</v>
      </c>
      <c r="N12" s="81">
        <v>100</v>
      </c>
      <c r="O12" s="77">
        <v>175.59000000000006</v>
      </c>
    </row>
    <row r="13" spans="1:15" ht="15">
      <c r="A13" s="72">
        <v>5</v>
      </c>
      <c r="B13" s="79" t="s">
        <v>91</v>
      </c>
      <c r="C13" s="80"/>
      <c r="D13" s="81"/>
      <c r="E13" s="82">
        <v>23.679999999999996</v>
      </c>
      <c r="F13" s="81">
        <v>118.8755020080321</v>
      </c>
      <c r="G13" s="80">
        <v>23.21</v>
      </c>
      <c r="H13" s="81">
        <v>116.51606425702809</v>
      </c>
      <c r="I13" s="80">
        <v>23.16</v>
      </c>
      <c r="J13" s="81">
        <v>116.26506024096383</v>
      </c>
      <c r="K13" s="82">
        <v>22.96</v>
      </c>
      <c r="L13" s="81">
        <v>115.26104417670682</v>
      </c>
      <c r="M13" s="80">
        <v>19.92</v>
      </c>
      <c r="N13" s="81">
        <v>100</v>
      </c>
      <c r="O13" s="77">
        <v>19.92</v>
      </c>
    </row>
    <row r="14" spans="1:15" ht="15">
      <c r="A14" s="78">
        <v>6</v>
      </c>
      <c r="B14" s="79" t="s">
        <v>92</v>
      </c>
      <c r="C14" s="80"/>
      <c r="D14" s="81"/>
      <c r="E14" s="82">
        <v>49.099999999999994</v>
      </c>
      <c r="F14" s="81">
        <v>110.43634727845253</v>
      </c>
      <c r="G14" s="80">
        <v>46.51</v>
      </c>
      <c r="H14" s="81">
        <v>104.61088618983354</v>
      </c>
      <c r="I14" s="80">
        <v>46.769999999999996</v>
      </c>
      <c r="J14" s="81">
        <v>105.19568151147098</v>
      </c>
      <c r="K14" s="82">
        <v>45.73</v>
      </c>
      <c r="L14" s="81">
        <v>102.85650022492128</v>
      </c>
      <c r="M14" s="80">
        <v>44.46</v>
      </c>
      <c r="N14" s="81">
        <v>100</v>
      </c>
      <c r="O14" s="77">
        <v>44.46</v>
      </c>
    </row>
    <row r="15" spans="1:15" ht="15">
      <c r="A15" s="72">
        <v>7</v>
      </c>
      <c r="B15" s="79" t="s">
        <v>93</v>
      </c>
      <c r="C15" s="80"/>
      <c r="D15" s="81"/>
      <c r="E15" s="82">
        <v>17.54</v>
      </c>
      <c r="F15" s="81">
        <v>133.0804248861912</v>
      </c>
      <c r="G15" s="80">
        <v>15.659999999999998</v>
      </c>
      <c r="H15" s="81">
        <v>118.8163884673748</v>
      </c>
      <c r="I15" s="80">
        <v>16.049999999999997</v>
      </c>
      <c r="J15" s="81">
        <v>121.77541729893775</v>
      </c>
      <c r="K15" s="82">
        <v>16.6</v>
      </c>
      <c r="L15" s="81">
        <v>125.948406676783</v>
      </c>
      <c r="M15" s="80">
        <v>13.180000000000001</v>
      </c>
      <c r="N15" s="81">
        <v>100</v>
      </c>
      <c r="O15" s="77">
        <v>13.180000000000001</v>
      </c>
    </row>
    <row r="16" spans="1:15" ht="15">
      <c r="A16" s="78">
        <v>8</v>
      </c>
      <c r="B16" s="79" t="s">
        <v>94</v>
      </c>
      <c r="C16" s="80"/>
      <c r="D16" s="81"/>
      <c r="E16" s="82">
        <v>52.89</v>
      </c>
      <c r="F16" s="81">
        <v>113.61976369495166</v>
      </c>
      <c r="G16" s="80">
        <v>52.669999999999995</v>
      </c>
      <c r="H16" s="81">
        <v>113.1471535982814</v>
      </c>
      <c r="I16" s="80">
        <v>51.08</v>
      </c>
      <c r="J16" s="81">
        <v>109.73147153598279</v>
      </c>
      <c r="K16" s="82">
        <v>50.93</v>
      </c>
      <c r="L16" s="81">
        <v>109.40923737916218</v>
      </c>
      <c r="M16" s="80">
        <v>46.550000000000004</v>
      </c>
      <c r="N16" s="81">
        <v>100</v>
      </c>
      <c r="O16" s="77">
        <v>46.550000000000004</v>
      </c>
    </row>
    <row r="17" spans="1:15" ht="15">
      <c r="A17" s="72">
        <v>9</v>
      </c>
      <c r="B17" s="79" t="s">
        <v>118</v>
      </c>
      <c r="C17" s="80"/>
      <c r="D17" s="81"/>
      <c r="E17" s="82">
        <v>33.760000000000005</v>
      </c>
      <c r="F17" s="81">
        <v>118.78958479943702</v>
      </c>
      <c r="G17" s="80">
        <v>28.42</v>
      </c>
      <c r="H17" s="81">
        <v>100</v>
      </c>
      <c r="I17" s="80">
        <v>28.62</v>
      </c>
      <c r="J17" s="81">
        <v>100.70372976776918</v>
      </c>
      <c r="K17" s="82">
        <v>29.91</v>
      </c>
      <c r="L17" s="81">
        <v>105.24278676988037</v>
      </c>
      <c r="M17" s="80">
        <v>28.77</v>
      </c>
      <c r="N17" s="81">
        <v>101.23152709359604</v>
      </c>
      <c r="O17" s="77">
        <v>28.42</v>
      </c>
    </row>
    <row r="18" spans="1:15" ht="15">
      <c r="A18" s="78">
        <v>10</v>
      </c>
      <c r="B18" s="79" t="s">
        <v>119</v>
      </c>
      <c r="C18" s="80"/>
      <c r="D18" s="81"/>
      <c r="E18" s="82">
        <v>46.410000000000004</v>
      </c>
      <c r="F18" s="81">
        <v>122.00315457413251</v>
      </c>
      <c r="G18" s="80">
        <v>45.44</v>
      </c>
      <c r="H18" s="81">
        <v>119.45320715036803</v>
      </c>
      <c r="I18" s="80">
        <v>44.59</v>
      </c>
      <c r="J18" s="81">
        <v>117.21871713985279</v>
      </c>
      <c r="K18" s="82">
        <v>43.32</v>
      </c>
      <c r="L18" s="81">
        <v>113.8801261829653</v>
      </c>
      <c r="M18" s="80">
        <v>38.04</v>
      </c>
      <c r="N18" s="81">
        <v>100</v>
      </c>
      <c r="O18" s="77">
        <v>38.04</v>
      </c>
    </row>
    <row r="19" spans="1:15" ht="15">
      <c r="A19" s="72">
        <v>11</v>
      </c>
      <c r="B19" s="79" t="s">
        <v>95</v>
      </c>
      <c r="C19" s="80"/>
      <c r="D19" s="81"/>
      <c r="E19" s="82">
        <v>37.199999999999996</v>
      </c>
      <c r="F19" s="81">
        <v>115.527950310559</v>
      </c>
      <c r="G19" s="80">
        <v>36.8</v>
      </c>
      <c r="H19" s="81">
        <v>114.2857142857143</v>
      </c>
      <c r="I19" s="80">
        <v>35.190000000000005</v>
      </c>
      <c r="J19" s="81">
        <v>109.28571428571432</v>
      </c>
      <c r="K19" s="82">
        <v>32.199999999999996</v>
      </c>
      <c r="L19" s="81">
        <v>100</v>
      </c>
      <c r="M19" s="80">
        <v>32.27626656916248</v>
      </c>
      <c r="N19" s="81">
        <v>100.23685269926237</v>
      </c>
      <c r="O19" s="77">
        <v>32.199999999999996</v>
      </c>
    </row>
    <row r="20" spans="1:15" ht="15">
      <c r="A20" s="78">
        <v>12</v>
      </c>
      <c r="B20" s="79" t="s">
        <v>96</v>
      </c>
      <c r="C20" s="80"/>
      <c r="D20" s="81"/>
      <c r="E20" s="82">
        <v>21.17</v>
      </c>
      <c r="F20" s="81">
        <v>116.3186813186813</v>
      </c>
      <c r="G20" s="80">
        <v>19.82</v>
      </c>
      <c r="H20" s="81">
        <v>108.90109890109889</v>
      </c>
      <c r="I20" s="80">
        <v>20.580000000000002</v>
      </c>
      <c r="J20" s="81">
        <v>113.07692307692308</v>
      </c>
      <c r="K20" s="82">
        <v>19.540000000000003</v>
      </c>
      <c r="L20" s="81">
        <v>107.36263736263736</v>
      </c>
      <c r="M20" s="80">
        <v>18.200000000000003</v>
      </c>
      <c r="N20" s="81">
        <v>100</v>
      </c>
      <c r="O20" s="77">
        <v>18.200000000000003</v>
      </c>
    </row>
    <row r="21" spans="1:15" ht="15">
      <c r="A21" s="72">
        <v>13</v>
      </c>
      <c r="B21" s="79" t="s">
        <v>97</v>
      </c>
      <c r="C21" s="80"/>
      <c r="D21" s="81"/>
      <c r="E21" s="82">
        <v>25.089999999999996</v>
      </c>
      <c r="F21" s="81">
        <v>121.09073359073359</v>
      </c>
      <c r="G21" s="80">
        <v>20.72</v>
      </c>
      <c r="H21" s="81">
        <v>100</v>
      </c>
      <c r="I21" s="80">
        <v>22.919999999999998</v>
      </c>
      <c r="J21" s="81">
        <v>110.61776061776061</v>
      </c>
      <c r="K21" s="82">
        <v>22.65</v>
      </c>
      <c r="L21" s="81">
        <v>109.31467181467181</v>
      </c>
      <c r="M21" s="80">
        <v>21.37</v>
      </c>
      <c r="N21" s="81">
        <v>103.13706563706563</v>
      </c>
      <c r="O21" s="77">
        <v>20.72</v>
      </c>
    </row>
    <row r="22" spans="1:15" ht="15">
      <c r="A22" s="78">
        <v>14</v>
      </c>
      <c r="B22" s="79" t="s">
        <v>98</v>
      </c>
      <c r="C22" s="80"/>
      <c r="D22" s="81"/>
      <c r="E22" s="82">
        <v>36.81999999999999</v>
      </c>
      <c r="F22" s="81">
        <v>119.77878985035784</v>
      </c>
      <c r="G22" s="80">
        <v>34.78</v>
      </c>
      <c r="H22" s="81">
        <v>113.14248536109307</v>
      </c>
      <c r="I22" s="80">
        <v>34.55999999999999</v>
      </c>
      <c r="J22" s="81">
        <v>112.4268054651919</v>
      </c>
      <c r="K22" s="82">
        <v>35.5</v>
      </c>
      <c r="L22" s="81">
        <v>115.48471047495121</v>
      </c>
      <c r="M22" s="80">
        <v>30.739999999999995</v>
      </c>
      <c r="N22" s="81">
        <v>100</v>
      </c>
      <c r="O22" s="77">
        <v>30.739999999999995</v>
      </c>
    </row>
    <row r="23" spans="1:15" ht="15">
      <c r="A23" s="72">
        <v>15</v>
      </c>
      <c r="B23" s="79" t="s">
        <v>120</v>
      </c>
      <c r="C23" s="80"/>
      <c r="D23" s="81"/>
      <c r="E23" s="82">
        <v>6.35</v>
      </c>
      <c r="F23" s="81">
        <v>118.47014925373134</v>
      </c>
      <c r="G23" s="80">
        <v>6.050000000000001</v>
      </c>
      <c r="H23" s="81">
        <v>112.87313432835822</v>
      </c>
      <c r="I23" s="80">
        <v>6.050000000000001</v>
      </c>
      <c r="J23" s="81">
        <v>112.87313432835822</v>
      </c>
      <c r="K23" s="82">
        <v>6.050000000000001</v>
      </c>
      <c r="L23" s="81">
        <v>112.87313432835822</v>
      </c>
      <c r="M23" s="80">
        <v>5.36</v>
      </c>
      <c r="N23" s="81">
        <v>100</v>
      </c>
      <c r="O23" s="77">
        <v>5.36</v>
      </c>
    </row>
    <row r="24" spans="1:15" ht="15">
      <c r="A24" s="78">
        <v>16</v>
      </c>
      <c r="B24" s="79" t="s">
        <v>99</v>
      </c>
      <c r="C24" s="80"/>
      <c r="D24" s="81"/>
      <c r="E24" s="82">
        <v>9.180000000000001</v>
      </c>
      <c r="F24" s="81">
        <v>119.53125000000003</v>
      </c>
      <c r="G24" s="80">
        <v>9.02</v>
      </c>
      <c r="H24" s="81">
        <v>117.44791666666667</v>
      </c>
      <c r="I24" s="80">
        <v>8.31</v>
      </c>
      <c r="J24" s="81">
        <v>108.203125</v>
      </c>
      <c r="K24" s="82">
        <v>8.450000000000001</v>
      </c>
      <c r="L24" s="81">
        <v>110.02604166666667</v>
      </c>
      <c r="M24" s="80">
        <v>7.68</v>
      </c>
      <c r="N24" s="81">
        <v>100</v>
      </c>
      <c r="O24" s="77">
        <v>7.68</v>
      </c>
    </row>
    <row r="25" spans="1:15" ht="15">
      <c r="A25" s="72">
        <v>17</v>
      </c>
      <c r="B25" s="79" t="s">
        <v>100</v>
      </c>
      <c r="C25" s="80"/>
      <c r="D25" s="81"/>
      <c r="E25" s="82">
        <v>80.27000000000001</v>
      </c>
      <c r="F25" s="81">
        <v>118.23538076299897</v>
      </c>
      <c r="G25" s="80">
        <v>73.26</v>
      </c>
      <c r="H25" s="81">
        <v>107.90985417587274</v>
      </c>
      <c r="I25" s="80">
        <v>76.92</v>
      </c>
      <c r="J25" s="81">
        <v>113.30092797171896</v>
      </c>
      <c r="K25" s="82">
        <v>72.96000000000001</v>
      </c>
      <c r="L25" s="81">
        <v>107.46796288113126</v>
      </c>
      <c r="M25" s="80">
        <v>67.89</v>
      </c>
      <c r="N25" s="81">
        <v>100</v>
      </c>
      <c r="O25" s="77">
        <v>67.89</v>
      </c>
    </row>
    <row r="26" spans="1:15" ht="15">
      <c r="A26" s="78">
        <v>18</v>
      </c>
      <c r="B26" s="79" t="s">
        <v>101</v>
      </c>
      <c r="C26" s="80"/>
      <c r="D26" s="81"/>
      <c r="E26" s="82">
        <v>103.44</v>
      </c>
      <c r="F26" s="81">
        <v>119.81929804239546</v>
      </c>
      <c r="G26" s="80">
        <v>100.99000000000001</v>
      </c>
      <c r="H26" s="81">
        <v>116.98135063129851</v>
      </c>
      <c r="I26" s="80">
        <v>99.75</v>
      </c>
      <c r="J26" s="81">
        <v>115.54500173751883</v>
      </c>
      <c r="K26" s="82">
        <v>96.69</v>
      </c>
      <c r="L26" s="81">
        <v>112.00046333835283</v>
      </c>
      <c r="M26" s="80">
        <v>86.33</v>
      </c>
      <c r="N26" s="81">
        <v>100</v>
      </c>
      <c r="O26" s="77">
        <v>86.33</v>
      </c>
    </row>
    <row r="27" spans="1:15" ht="15.75" thickBot="1">
      <c r="A27" s="72">
        <v>19</v>
      </c>
      <c r="B27" s="79" t="s">
        <v>102</v>
      </c>
      <c r="C27" s="80"/>
      <c r="D27" s="81"/>
      <c r="E27" s="82">
        <v>33.739999999999995</v>
      </c>
      <c r="F27" s="81">
        <v>114.37288135593218</v>
      </c>
      <c r="G27" s="80">
        <v>33.59</v>
      </c>
      <c r="H27" s="81">
        <v>113.86440677966101</v>
      </c>
      <c r="I27" s="80">
        <v>34.14</v>
      </c>
      <c r="J27" s="81">
        <v>115.72881355932203</v>
      </c>
      <c r="K27" s="82">
        <v>33.150000000000006</v>
      </c>
      <c r="L27" s="81">
        <v>112.37288135593222</v>
      </c>
      <c r="M27" s="80">
        <v>29.500000000000004</v>
      </c>
      <c r="N27" s="81">
        <v>100</v>
      </c>
      <c r="O27" s="77">
        <v>29.500000000000004</v>
      </c>
    </row>
    <row r="28" spans="1:15" ht="15">
      <c r="A28" s="209"/>
      <c r="B28" s="210"/>
      <c r="C28" s="211"/>
      <c r="D28" s="212"/>
      <c r="E28" s="212"/>
      <c r="F28" s="212"/>
      <c r="G28" s="211"/>
      <c r="H28" s="212"/>
      <c r="I28" s="211"/>
      <c r="J28" s="212"/>
      <c r="K28" s="212"/>
      <c r="L28" s="212"/>
      <c r="M28" s="211"/>
      <c r="N28" s="212"/>
      <c r="O28" s="213"/>
    </row>
    <row r="29" spans="1:15" s="88" customFormat="1" ht="15.75" thickBot="1">
      <c r="A29" s="84"/>
      <c r="B29" s="85"/>
      <c r="C29" s="86"/>
      <c r="D29" s="83"/>
      <c r="E29" s="83"/>
      <c r="F29" s="83"/>
      <c r="G29" s="86"/>
      <c r="H29" s="83"/>
      <c r="I29" s="86"/>
      <c r="J29" s="83"/>
      <c r="K29" s="83"/>
      <c r="L29" s="83"/>
      <c r="M29" s="86"/>
      <c r="N29" s="83"/>
      <c r="O29" s="87"/>
    </row>
    <row r="30" spans="1:15" s="88" customFormat="1" ht="16.5" thickBot="1">
      <c r="A30" s="311" t="s">
        <v>115</v>
      </c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3"/>
    </row>
    <row r="31" spans="1:15" ht="12.75">
      <c r="A31" s="314" t="s">
        <v>21</v>
      </c>
      <c r="B31" s="315"/>
      <c r="C31" s="324" t="s">
        <v>31</v>
      </c>
      <c r="D31" s="325"/>
      <c r="E31" s="324" t="s">
        <v>32</v>
      </c>
      <c r="F31" s="325"/>
      <c r="G31" s="324" t="s">
        <v>33</v>
      </c>
      <c r="H31" s="325"/>
      <c r="I31" s="324" t="s">
        <v>34</v>
      </c>
      <c r="J31" s="325"/>
      <c r="K31" s="324" t="s">
        <v>35</v>
      </c>
      <c r="L31" s="325"/>
      <c r="M31" s="324" t="s">
        <v>36</v>
      </c>
      <c r="N31" s="325"/>
      <c r="O31" s="337" t="s">
        <v>28</v>
      </c>
    </row>
    <row r="32" spans="1:15" s="65" customFormat="1" ht="53.25" customHeight="1">
      <c r="A32" s="316"/>
      <c r="B32" s="317"/>
      <c r="C32" s="326"/>
      <c r="D32" s="327"/>
      <c r="E32" s="326"/>
      <c r="F32" s="327"/>
      <c r="G32" s="326"/>
      <c r="H32" s="327"/>
      <c r="I32" s="326"/>
      <c r="J32" s="327"/>
      <c r="K32" s="326"/>
      <c r="L32" s="327"/>
      <c r="M32" s="326"/>
      <c r="N32" s="327"/>
      <c r="O32" s="338"/>
    </row>
    <row r="33" spans="1:15" s="65" customFormat="1" ht="13.5" thickBot="1">
      <c r="A33" s="316"/>
      <c r="B33" s="319"/>
      <c r="C33" s="89" t="s">
        <v>29</v>
      </c>
      <c r="D33" s="90" t="s">
        <v>30</v>
      </c>
      <c r="E33" s="89" t="s">
        <v>29</v>
      </c>
      <c r="F33" s="90" t="s">
        <v>30</v>
      </c>
      <c r="G33" s="89" t="s">
        <v>29</v>
      </c>
      <c r="H33" s="90" t="s">
        <v>30</v>
      </c>
      <c r="I33" s="89" t="s">
        <v>29</v>
      </c>
      <c r="J33" s="90" t="s">
        <v>30</v>
      </c>
      <c r="K33" s="89" t="s">
        <v>29</v>
      </c>
      <c r="L33" s="90" t="s">
        <v>30</v>
      </c>
      <c r="M33" s="89" t="s">
        <v>29</v>
      </c>
      <c r="N33" s="90" t="s">
        <v>30</v>
      </c>
      <c r="O33" s="339"/>
    </row>
    <row r="34" spans="1:15" ht="15">
      <c r="A34" s="78">
        <v>1</v>
      </c>
      <c r="B34" s="91" t="s">
        <v>88</v>
      </c>
      <c r="C34" s="92"/>
      <c r="D34" s="93"/>
      <c r="E34" s="92">
        <v>13.680000000000001</v>
      </c>
      <c r="F34" s="93">
        <v>104.82758620689656</v>
      </c>
      <c r="G34" s="92">
        <v>13.049999999999999</v>
      </c>
      <c r="H34" s="93">
        <v>100</v>
      </c>
      <c r="I34" s="270" t="s">
        <v>103</v>
      </c>
      <c r="J34" s="93" t="s">
        <v>103</v>
      </c>
      <c r="K34" s="92">
        <v>14.179999999999998</v>
      </c>
      <c r="L34" s="93">
        <v>108.65900383141762</v>
      </c>
      <c r="M34" s="92">
        <v>13.29</v>
      </c>
      <c r="N34" s="93">
        <v>101.83908045977013</v>
      </c>
      <c r="O34" s="94">
        <v>13.049999999999999</v>
      </c>
    </row>
    <row r="35" spans="1:15" ht="15">
      <c r="A35" s="78">
        <v>2</v>
      </c>
      <c r="B35" s="95" t="s">
        <v>89</v>
      </c>
      <c r="C35" s="96"/>
      <c r="D35" s="97"/>
      <c r="E35" s="96">
        <v>5.95</v>
      </c>
      <c r="F35" s="97">
        <v>109.77859778597787</v>
      </c>
      <c r="G35" s="96">
        <v>5.42</v>
      </c>
      <c r="H35" s="97">
        <v>100</v>
      </c>
      <c r="I35" s="271" t="s">
        <v>103</v>
      </c>
      <c r="J35" s="97" t="s">
        <v>103</v>
      </c>
      <c r="K35" s="96">
        <v>5.8500000000000005</v>
      </c>
      <c r="L35" s="97">
        <v>107.93357933579337</v>
      </c>
      <c r="M35" s="96">
        <v>5.44</v>
      </c>
      <c r="N35" s="97">
        <v>100.36900369003692</v>
      </c>
      <c r="O35" s="98">
        <v>5.42</v>
      </c>
    </row>
    <row r="36" spans="1:15" ht="15">
      <c r="A36" s="78">
        <v>3</v>
      </c>
      <c r="B36" s="95" t="s">
        <v>90</v>
      </c>
      <c r="C36" s="96"/>
      <c r="D36" s="97"/>
      <c r="E36" s="96">
        <v>9.47</v>
      </c>
      <c r="F36" s="97">
        <v>104.29515418502204</v>
      </c>
      <c r="G36" s="96">
        <v>9.1</v>
      </c>
      <c r="H36" s="97">
        <v>100.22026431718061</v>
      </c>
      <c r="I36" s="96" t="s">
        <v>103</v>
      </c>
      <c r="J36" s="97" t="s">
        <v>103</v>
      </c>
      <c r="K36" s="96">
        <v>9.469999999999999</v>
      </c>
      <c r="L36" s="97">
        <v>104.29515418502203</v>
      </c>
      <c r="M36" s="96">
        <v>9.08</v>
      </c>
      <c r="N36" s="97">
        <v>100</v>
      </c>
      <c r="O36" s="98">
        <v>9.08</v>
      </c>
    </row>
    <row r="37" spans="1:15" ht="15">
      <c r="A37" s="78">
        <v>4</v>
      </c>
      <c r="B37" s="95" t="s">
        <v>104</v>
      </c>
      <c r="C37" s="96"/>
      <c r="D37" s="97"/>
      <c r="E37" s="96">
        <v>125.02</v>
      </c>
      <c r="F37" s="97">
        <v>107.9806529625151</v>
      </c>
      <c r="G37" s="96">
        <v>115.78000000000002</v>
      </c>
      <c r="H37" s="97">
        <v>100</v>
      </c>
      <c r="I37" s="96" t="s">
        <v>103</v>
      </c>
      <c r="J37" s="97" t="s">
        <v>103</v>
      </c>
      <c r="K37" s="96">
        <v>120.55000000000001</v>
      </c>
      <c r="L37" s="97">
        <v>104.11988253584383</v>
      </c>
      <c r="M37" s="96">
        <v>116.49000000000002</v>
      </c>
      <c r="N37" s="97">
        <v>100.61323199170842</v>
      </c>
      <c r="O37" s="98">
        <v>115.78000000000002</v>
      </c>
    </row>
    <row r="38" spans="1:15" ht="15">
      <c r="A38" s="78">
        <v>5</v>
      </c>
      <c r="B38" s="95" t="s">
        <v>91</v>
      </c>
      <c r="C38" s="96"/>
      <c r="D38" s="97"/>
      <c r="E38" s="96">
        <v>23.56</v>
      </c>
      <c r="F38" s="97">
        <v>106.60633484162896</v>
      </c>
      <c r="G38" s="96">
        <v>22.22</v>
      </c>
      <c r="H38" s="97">
        <v>100.54298642533936</v>
      </c>
      <c r="I38" s="96" t="s">
        <v>103</v>
      </c>
      <c r="J38" s="97" t="s">
        <v>103</v>
      </c>
      <c r="K38" s="96">
        <v>23.56</v>
      </c>
      <c r="L38" s="97">
        <v>106.60633484162896</v>
      </c>
      <c r="M38" s="96">
        <v>22.099999999999998</v>
      </c>
      <c r="N38" s="97">
        <v>100</v>
      </c>
      <c r="O38" s="98">
        <v>22.099999999999998</v>
      </c>
    </row>
    <row r="39" spans="1:15" ht="15">
      <c r="A39" s="78">
        <v>6</v>
      </c>
      <c r="B39" s="95" t="s">
        <v>92</v>
      </c>
      <c r="C39" s="96"/>
      <c r="D39" s="97"/>
      <c r="E39" s="96">
        <v>52.53999999999999</v>
      </c>
      <c r="F39" s="97">
        <v>103.26257861635217</v>
      </c>
      <c r="G39" s="96">
        <v>51.62</v>
      </c>
      <c r="H39" s="97">
        <v>101.45440251572326</v>
      </c>
      <c r="I39" s="96" t="s">
        <v>103</v>
      </c>
      <c r="J39" s="97" t="s">
        <v>103</v>
      </c>
      <c r="K39" s="96">
        <v>52.62</v>
      </c>
      <c r="L39" s="97">
        <v>103.4198113207547</v>
      </c>
      <c r="M39" s="96">
        <v>50.88</v>
      </c>
      <c r="N39" s="97">
        <v>100</v>
      </c>
      <c r="O39" s="98">
        <v>50.88</v>
      </c>
    </row>
    <row r="40" spans="1:15" ht="15">
      <c r="A40" s="78">
        <v>7</v>
      </c>
      <c r="B40" s="95" t="s">
        <v>93</v>
      </c>
      <c r="C40" s="96"/>
      <c r="D40" s="97"/>
      <c r="E40" s="96">
        <v>22.59</v>
      </c>
      <c r="F40" s="97">
        <v>111.72106824925817</v>
      </c>
      <c r="G40" s="96">
        <v>20.76</v>
      </c>
      <c r="H40" s="97">
        <v>102.67062314540061</v>
      </c>
      <c r="I40" s="96" t="s">
        <v>103</v>
      </c>
      <c r="J40" s="97" t="s">
        <v>103</v>
      </c>
      <c r="K40" s="96">
        <v>21.45</v>
      </c>
      <c r="L40" s="97">
        <v>106.08308605341246</v>
      </c>
      <c r="M40" s="96">
        <v>20.22</v>
      </c>
      <c r="N40" s="97">
        <v>100</v>
      </c>
      <c r="O40" s="98">
        <v>20.22</v>
      </c>
    </row>
    <row r="41" spans="1:15" ht="15">
      <c r="A41" s="78">
        <v>8</v>
      </c>
      <c r="B41" s="95" t="s">
        <v>94</v>
      </c>
      <c r="C41" s="96"/>
      <c r="D41" s="97"/>
      <c r="E41" s="96">
        <v>47.44</v>
      </c>
      <c r="F41" s="97">
        <v>103.71665937909927</v>
      </c>
      <c r="G41" s="96">
        <v>47.769999999999996</v>
      </c>
      <c r="H41" s="97">
        <v>104.43812855268912</v>
      </c>
      <c r="I41" s="96" t="s">
        <v>103</v>
      </c>
      <c r="J41" s="97" t="s">
        <v>103</v>
      </c>
      <c r="K41" s="96">
        <v>48.09</v>
      </c>
      <c r="L41" s="97">
        <v>105.137735024049</v>
      </c>
      <c r="M41" s="96">
        <v>45.739999999999995</v>
      </c>
      <c r="N41" s="97">
        <v>100</v>
      </c>
      <c r="O41" s="98">
        <v>45.739999999999995</v>
      </c>
    </row>
    <row r="42" spans="1:15" ht="15">
      <c r="A42" s="78">
        <v>9</v>
      </c>
      <c r="B42" s="95" t="s">
        <v>105</v>
      </c>
      <c r="C42" s="96"/>
      <c r="D42" s="97"/>
      <c r="E42" s="96">
        <v>21.21</v>
      </c>
      <c r="F42" s="97">
        <v>109.6124031007752</v>
      </c>
      <c r="G42" s="96">
        <v>19.349999999999998</v>
      </c>
      <c r="H42" s="97">
        <v>100</v>
      </c>
      <c r="I42" s="96" t="s">
        <v>103</v>
      </c>
      <c r="J42" s="97" t="s">
        <v>103</v>
      </c>
      <c r="K42" s="96">
        <v>21.070000000000004</v>
      </c>
      <c r="L42" s="97">
        <v>108.88888888888893</v>
      </c>
      <c r="M42" s="96">
        <v>19.400000000000002</v>
      </c>
      <c r="N42" s="97">
        <v>100.25839793281656</v>
      </c>
      <c r="O42" s="98">
        <v>19.349999999999998</v>
      </c>
    </row>
    <row r="43" spans="1:15" ht="15">
      <c r="A43" s="78">
        <v>10</v>
      </c>
      <c r="B43" s="95" t="s">
        <v>106</v>
      </c>
      <c r="C43" s="96"/>
      <c r="D43" s="97"/>
      <c r="E43" s="96">
        <v>43.13</v>
      </c>
      <c r="F43" s="97">
        <v>110.78859491394812</v>
      </c>
      <c r="G43" s="96">
        <v>38.93</v>
      </c>
      <c r="H43" s="97">
        <v>100</v>
      </c>
      <c r="I43" s="96" t="s">
        <v>103</v>
      </c>
      <c r="J43" s="97" t="s">
        <v>103</v>
      </c>
      <c r="K43" s="96">
        <v>43.37</v>
      </c>
      <c r="L43" s="97">
        <v>111.40508605188799</v>
      </c>
      <c r="M43" s="96">
        <v>42.980000000000004</v>
      </c>
      <c r="N43" s="97">
        <v>110.40328795273568</v>
      </c>
      <c r="O43" s="98">
        <v>38.93</v>
      </c>
    </row>
    <row r="44" spans="1:15" ht="15">
      <c r="A44" s="78">
        <v>11</v>
      </c>
      <c r="B44" s="95" t="s">
        <v>95</v>
      </c>
      <c r="C44" s="96"/>
      <c r="D44" s="97"/>
      <c r="E44" s="96">
        <v>29.419999999999998</v>
      </c>
      <c r="F44" s="97">
        <v>108.24135393671817</v>
      </c>
      <c r="G44" s="96">
        <v>27.77</v>
      </c>
      <c r="H44" s="97">
        <v>102.17071376011772</v>
      </c>
      <c r="I44" s="96" t="s">
        <v>103</v>
      </c>
      <c r="J44" s="97" t="s">
        <v>103</v>
      </c>
      <c r="K44" s="96">
        <v>28.919999999999998</v>
      </c>
      <c r="L44" s="97">
        <v>106.401766004415</v>
      </c>
      <c r="M44" s="96">
        <v>27.180000000000003</v>
      </c>
      <c r="N44" s="97">
        <v>100</v>
      </c>
      <c r="O44" s="98">
        <v>27.180000000000003</v>
      </c>
    </row>
    <row r="45" spans="1:15" ht="15">
      <c r="A45" s="78">
        <v>12</v>
      </c>
      <c r="B45" s="95" t="s">
        <v>96</v>
      </c>
      <c r="C45" s="96"/>
      <c r="D45" s="97"/>
      <c r="E45" s="96">
        <v>12.780000000000001</v>
      </c>
      <c r="F45" s="97">
        <v>108.39694656488552</v>
      </c>
      <c r="G45" s="96">
        <v>11.79</v>
      </c>
      <c r="H45" s="97">
        <v>100</v>
      </c>
      <c r="I45" s="96" t="s">
        <v>103</v>
      </c>
      <c r="J45" s="97" t="s">
        <v>103</v>
      </c>
      <c r="K45" s="96">
        <v>12.829999999999998</v>
      </c>
      <c r="L45" s="97">
        <v>108.82103477523324</v>
      </c>
      <c r="M45" s="96">
        <v>12.32</v>
      </c>
      <c r="N45" s="97">
        <v>104.49533502968617</v>
      </c>
      <c r="O45" s="98">
        <v>11.79</v>
      </c>
    </row>
    <row r="46" spans="1:15" ht="15">
      <c r="A46" s="78">
        <v>13</v>
      </c>
      <c r="B46" s="95" t="s">
        <v>107</v>
      </c>
      <c r="C46" s="96"/>
      <c r="D46" s="97"/>
      <c r="E46" s="96">
        <v>4.71</v>
      </c>
      <c r="F46" s="97">
        <v>100.21276595744682</v>
      </c>
      <c r="G46" s="96">
        <v>4.7</v>
      </c>
      <c r="H46" s="97">
        <v>100</v>
      </c>
      <c r="I46" s="96" t="s">
        <v>103</v>
      </c>
      <c r="J46" s="97" t="s">
        <v>103</v>
      </c>
      <c r="K46" s="96">
        <v>4.7</v>
      </c>
      <c r="L46" s="97">
        <v>100</v>
      </c>
      <c r="M46" s="96">
        <v>4.71</v>
      </c>
      <c r="N46" s="97">
        <v>100.21276595744682</v>
      </c>
      <c r="O46" s="98">
        <v>4.7</v>
      </c>
    </row>
    <row r="47" spans="1:15" ht="15">
      <c r="A47" s="78">
        <v>14</v>
      </c>
      <c r="B47" s="95" t="s">
        <v>97</v>
      </c>
      <c r="C47" s="96"/>
      <c r="D47" s="97"/>
      <c r="E47" s="96">
        <v>19.290000000000006</v>
      </c>
      <c r="F47" s="97">
        <v>132.21384509938318</v>
      </c>
      <c r="G47" s="96">
        <v>14.59</v>
      </c>
      <c r="H47" s="97">
        <v>100</v>
      </c>
      <c r="I47" s="96" t="s">
        <v>103</v>
      </c>
      <c r="J47" s="97" t="s">
        <v>103</v>
      </c>
      <c r="K47" s="96">
        <v>15.690000000000001</v>
      </c>
      <c r="L47" s="97">
        <v>107.5394105551748</v>
      </c>
      <c r="M47" s="96">
        <v>17.240000000000002</v>
      </c>
      <c r="N47" s="97">
        <v>118.16312542837562</v>
      </c>
      <c r="O47" s="98">
        <v>14.59</v>
      </c>
    </row>
    <row r="48" spans="1:15" ht="15">
      <c r="A48" s="78">
        <v>15</v>
      </c>
      <c r="B48" s="95" t="s">
        <v>100</v>
      </c>
      <c r="C48" s="96"/>
      <c r="D48" s="97"/>
      <c r="E48" s="96">
        <v>92.71000000000001</v>
      </c>
      <c r="F48" s="97">
        <v>109.48275862068965</v>
      </c>
      <c r="G48" s="96">
        <v>84.68</v>
      </c>
      <c r="H48" s="97">
        <v>100</v>
      </c>
      <c r="I48" s="96" t="s">
        <v>103</v>
      </c>
      <c r="J48" s="97" t="s">
        <v>103</v>
      </c>
      <c r="K48" s="96">
        <v>90.36999999999999</v>
      </c>
      <c r="L48" s="97">
        <v>106.71941426546998</v>
      </c>
      <c r="M48" s="96">
        <v>90.06000000000003</v>
      </c>
      <c r="N48" s="97">
        <v>106.353330184223</v>
      </c>
      <c r="O48" s="98">
        <v>84.68</v>
      </c>
    </row>
    <row r="49" spans="1:15" ht="15">
      <c r="A49" s="78">
        <v>16</v>
      </c>
      <c r="B49" s="95" t="s">
        <v>98</v>
      </c>
      <c r="C49" s="96"/>
      <c r="D49" s="97"/>
      <c r="E49" s="96">
        <v>19.65</v>
      </c>
      <c r="F49" s="97">
        <v>106.96788241698422</v>
      </c>
      <c r="G49" s="96">
        <v>18.369999999999997</v>
      </c>
      <c r="H49" s="97">
        <v>100</v>
      </c>
      <c r="I49" s="96" t="s">
        <v>103</v>
      </c>
      <c r="J49" s="97" t="s">
        <v>103</v>
      </c>
      <c r="K49" s="96">
        <v>20.220000000000002</v>
      </c>
      <c r="L49" s="97">
        <v>110.07076755579752</v>
      </c>
      <c r="M49" s="96">
        <v>18.66</v>
      </c>
      <c r="N49" s="97">
        <v>101.578660860098</v>
      </c>
      <c r="O49" s="98">
        <v>18.369999999999997</v>
      </c>
    </row>
    <row r="50" spans="1:15" ht="15">
      <c r="A50" s="78">
        <v>17</v>
      </c>
      <c r="B50" s="95" t="s">
        <v>108</v>
      </c>
      <c r="C50" s="96"/>
      <c r="D50" s="97"/>
      <c r="E50" s="96">
        <v>2.25</v>
      </c>
      <c r="F50" s="97">
        <v>104.16666666666666</v>
      </c>
      <c r="G50" s="96">
        <v>2.16</v>
      </c>
      <c r="H50" s="97">
        <v>100</v>
      </c>
      <c r="I50" s="96" t="s">
        <v>103</v>
      </c>
      <c r="J50" s="97" t="s">
        <v>103</v>
      </c>
      <c r="K50" s="96">
        <v>2.22</v>
      </c>
      <c r="L50" s="97">
        <v>102.77777777777779</v>
      </c>
      <c r="M50" s="96">
        <v>2.16</v>
      </c>
      <c r="N50" s="97">
        <v>100</v>
      </c>
      <c r="O50" s="98">
        <v>2.16</v>
      </c>
    </row>
    <row r="51" spans="1:15" ht="15">
      <c r="A51" s="78">
        <v>18</v>
      </c>
      <c r="B51" s="95" t="s">
        <v>99</v>
      </c>
      <c r="C51" s="96"/>
      <c r="D51" s="97"/>
      <c r="E51" s="96">
        <v>9.05</v>
      </c>
      <c r="F51" s="97">
        <v>108.90493381468112</v>
      </c>
      <c r="G51" s="96">
        <v>9.02</v>
      </c>
      <c r="H51" s="97">
        <v>108.54392298435617</v>
      </c>
      <c r="I51" s="96" t="s">
        <v>103</v>
      </c>
      <c r="J51" s="97" t="s">
        <v>103</v>
      </c>
      <c r="K51" s="96">
        <v>8.79</v>
      </c>
      <c r="L51" s="97">
        <v>105.77617328519855</v>
      </c>
      <c r="M51" s="96">
        <v>8.31</v>
      </c>
      <c r="N51" s="97">
        <v>100</v>
      </c>
      <c r="O51" s="98">
        <v>8.31</v>
      </c>
    </row>
    <row r="52" spans="1:15" ht="15">
      <c r="A52" s="78">
        <v>19</v>
      </c>
      <c r="B52" s="95" t="s">
        <v>101</v>
      </c>
      <c r="C52" s="96"/>
      <c r="D52" s="97"/>
      <c r="E52" s="96">
        <v>108.96000000000001</v>
      </c>
      <c r="F52" s="97">
        <v>104.68870099923136</v>
      </c>
      <c r="G52" s="96">
        <v>105.96</v>
      </c>
      <c r="H52" s="97">
        <v>101.80630284396617</v>
      </c>
      <c r="I52" s="96" t="s">
        <v>103</v>
      </c>
      <c r="J52" s="97" t="s">
        <v>103</v>
      </c>
      <c r="K52" s="96">
        <v>107.98</v>
      </c>
      <c r="L52" s="97">
        <v>103.74711760184472</v>
      </c>
      <c r="M52" s="96">
        <v>104.08000000000001</v>
      </c>
      <c r="N52" s="97">
        <v>100</v>
      </c>
      <c r="O52" s="98">
        <v>104.08000000000001</v>
      </c>
    </row>
    <row r="53" spans="1:15" ht="15">
      <c r="A53" s="78">
        <v>20</v>
      </c>
      <c r="B53" s="95" t="s">
        <v>102</v>
      </c>
      <c r="C53" s="96"/>
      <c r="D53" s="97"/>
      <c r="E53" s="96">
        <v>42.91999999999999</v>
      </c>
      <c r="F53" s="97">
        <v>101.36986301369856</v>
      </c>
      <c r="G53" s="96">
        <v>42.34000000000001</v>
      </c>
      <c r="H53" s="97">
        <v>100</v>
      </c>
      <c r="I53" s="96" t="s">
        <v>103</v>
      </c>
      <c r="J53" s="97" t="s">
        <v>103</v>
      </c>
      <c r="K53" s="96">
        <v>43.64999999999999</v>
      </c>
      <c r="L53" s="97">
        <v>103.09400094473307</v>
      </c>
      <c r="M53" s="96">
        <v>43.41</v>
      </c>
      <c r="N53" s="97">
        <v>102.52716107699571</v>
      </c>
      <c r="O53" s="98">
        <v>42.34000000000001</v>
      </c>
    </row>
    <row r="54" spans="1:15" ht="15.75" thickBot="1">
      <c r="A54" s="204"/>
      <c r="B54" s="205"/>
      <c r="C54" s="206"/>
      <c r="D54" s="207"/>
      <c r="E54" s="206"/>
      <c r="F54" s="207"/>
      <c r="G54" s="206"/>
      <c r="H54" s="207"/>
      <c r="I54" s="206"/>
      <c r="J54" s="207"/>
      <c r="K54" s="206"/>
      <c r="L54" s="207"/>
      <c r="M54" s="206"/>
      <c r="N54" s="207"/>
      <c r="O54" s="208"/>
    </row>
    <row r="55" spans="1:15" ht="16.5" thickBot="1">
      <c r="A55" s="311" t="s">
        <v>124</v>
      </c>
      <c r="B55" s="312"/>
      <c r="C55" s="312"/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3"/>
    </row>
    <row r="56" spans="1:15" ht="20.25" customHeight="1">
      <c r="A56" s="314" t="s">
        <v>21</v>
      </c>
      <c r="B56" s="340"/>
      <c r="C56" s="333" t="s">
        <v>37</v>
      </c>
      <c r="D56" s="334"/>
      <c r="E56" s="333" t="s">
        <v>38</v>
      </c>
      <c r="F56" s="334"/>
      <c r="G56" s="333" t="s">
        <v>39</v>
      </c>
      <c r="H56" s="334"/>
      <c r="I56" s="358" t="s">
        <v>40</v>
      </c>
      <c r="J56" s="359"/>
      <c r="K56" s="333" t="s">
        <v>41</v>
      </c>
      <c r="L56" s="334"/>
      <c r="M56" s="333" t="s">
        <v>42</v>
      </c>
      <c r="N56" s="334"/>
      <c r="O56" s="306" t="s">
        <v>28</v>
      </c>
    </row>
    <row r="57" spans="1:15" s="65" customFormat="1" ht="55.5" customHeight="1">
      <c r="A57" s="316"/>
      <c r="B57" s="341"/>
      <c r="C57" s="335"/>
      <c r="D57" s="336"/>
      <c r="E57" s="335"/>
      <c r="F57" s="336"/>
      <c r="G57" s="335"/>
      <c r="H57" s="336"/>
      <c r="I57" s="360"/>
      <c r="J57" s="361"/>
      <c r="K57" s="335"/>
      <c r="L57" s="336"/>
      <c r="M57" s="335"/>
      <c r="N57" s="336"/>
      <c r="O57" s="307"/>
    </row>
    <row r="58" spans="1:15" s="65" customFormat="1" ht="13.5" thickBot="1">
      <c r="A58" s="318"/>
      <c r="B58" s="342"/>
      <c r="C58" s="99" t="s">
        <v>29</v>
      </c>
      <c r="D58" s="100" t="s">
        <v>30</v>
      </c>
      <c r="E58" s="99" t="s">
        <v>29</v>
      </c>
      <c r="F58" s="100" t="s">
        <v>30</v>
      </c>
      <c r="G58" s="99" t="s">
        <v>29</v>
      </c>
      <c r="H58" s="100" t="s">
        <v>30</v>
      </c>
      <c r="I58" s="70" t="s">
        <v>29</v>
      </c>
      <c r="J58" s="69" t="s">
        <v>30</v>
      </c>
      <c r="K58" s="99" t="s">
        <v>29</v>
      </c>
      <c r="L58" s="100" t="s">
        <v>30</v>
      </c>
      <c r="M58" s="99" t="s">
        <v>29</v>
      </c>
      <c r="N58" s="100" t="s">
        <v>30</v>
      </c>
      <c r="O58" s="308"/>
    </row>
    <row r="59" spans="1:15" ht="15.75" customHeight="1">
      <c r="A59" s="114">
        <v>1</v>
      </c>
      <c r="B59" s="101" t="s">
        <v>88</v>
      </c>
      <c r="C59" s="102"/>
      <c r="D59" s="81"/>
      <c r="E59" s="102">
        <v>3.58</v>
      </c>
      <c r="F59" s="81">
        <v>105.6047197640118</v>
      </c>
      <c r="G59" s="102">
        <v>3.39</v>
      </c>
      <c r="H59" s="81">
        <v>100</v>
      </c>
      <c r="I59" s="102">
        <v>3.67</v>
      </c>
      <c r="J59" s="81">
        <v>108.25958702064895</v>
      </c>
      <c r="K59" s="102">
        <v>3.47</v>
      </c>
      <c r="L59" s="81">
        <v>102.35988200589972</v>
      </c>
      <c r="M59" s="270" t="s">
        <v>103</v>
      </c>
      <c r="N59" s="81" t="s">
        <v>103</v>
      </c>
      <c r="O59" s="103">
        <v>3.39</v>
      </c>
    </row>
    <row r="60" spans="1:15" ht="15">
      <c r="A60" s="116">
        <v>2</v>
      </c>
      <c r="B60" s="104" t="s">
        <v>89</v>
      </c>
      <c r="C60" s="80"/>
      <c r="D60" s="105"/>
      <c r="E60" s="80">
        <v>4.5200000000000005</v>
      </c>
      <c r="F60" s="105">
        <v>110.24390243902442</v>
      </c>
      <c r="G60" s="80">
        <v>4.26</v>
      </c>
      <c r="H60" s="105">
        <v>103.90243902439025</v>
      </c>
      <c r="I60" s="80">
        <v>4.46</v>
      </c>
      <c r="J60" s="105">
        <v>108.78048780487805</v>
      </c>
      <c r="K60" s="80">
        <v>4.1</v>
      </c>
      <c r="L60" s="105">
        <v>100</v>
      </c>
      <c r="M60" s="271" t="s">
        <v>103</v>
      </c>
      <c r="N60" s="105" t="s">
        <v>103</v>
      </c>
      <c r="O60" s="106">
        <v>4.1</v>
      </c>
    </row>
    <row r="61" spans="1:15" ht="15">
      <c r="A61" s="198">
        <v>3</v>
      </c>
      <c r="B61" s="104" t="s">
        <v>90</v>
      </c>
      <c r="C61" s="80"/>
      <c r="D61" s="105"/>
      <c r="E61" s="80">
        <v>9.95</v>
      </c>
      <c r="F61" s="105">
        <v>101.53061224489794</v>
      </c>
      <c r="G61" s="80">
        <v>9.8</v>
      </c>
      <c r="H61" s="105">
        <v>100</v>
      </c>
      <c r="I61" s="80">
        <v>9.85</v>
      </c>
      <c r="J61" s="105">
        <v>100.51020408163265</v>
      </c>
      <c r="K61" s="80">
        <v>9.96</v>
      </c>
      <c r="L61" s="105">
        <v>101.63265306122449</v>
      </c>
      <c r="M61" s="80" t="s">
        <v>103</v>
      </c>
      <c r="N61" s="105" t="s">
        <v>103</v>
      </c>
      <c r="O61" s="106">
        <v>9.8</v>
      </c>
    </row>
    <row r="62" spans="1:15" ht="15">
      <c r="A62" s="116">
        <v>4</v>
      </c>
      <c r="B62" s="104" t="s">
        <v>117</v>
      </c>
      <c r="C62" s="80"/>
      <c r="D62" s="105"/>
      <c r="E62" s="80">
        <v>107.64999999999998</v>
      </c>
      <c r="F62" s="105">
        <v>107.57469771160184</v>
      </c>
      <c r="G62" s="80">
        <v>101.05999999999999</v>
      </c>
      <c r="H62" s="105">
        <v>100.98930748476064</v>
      </c>
      <c r="I62" s="80">
        <v>103.89999999999999</v>
      </c>
      <c r="J62" s="105">
        <v>103.82732087538722</v>
      </c>
      <c r="K62" s="80">
        <v>100.07000000000001</v>
      </c>
      <c r="L62" s="105">
        <v>100</v>
      </c>
      <c r="M62" s="80" t="s">
        <v>103</v>
      </c>
      <c r="N62" s="105" t="s">
        <v>103</v>
      </c>
      <c r="O62" s="106">
        <v>100.07000000000001</v>
      </c>
    </row>
    <row r="63" spans="1:15" ht="15">
      <c r="A63" s="198">
        <v>5</v>
      </c>
      <c r="B63" s="104" t="s">
        <v>91</v>
      </c>
      <c r="C63" s="80"/>
      <c r="D63" s="105"/>
      <c r="E63" s="80">
        <v>16.939999999999998</v>
      </c>
      <c r="F63" s="105">
        <v>105.08684863523573</v>
      </c>
      <c r="G63" s="80">
        <v>16.769999999999996</v>
      </c>
      <c r="H63" s="105">
        <v>104.0322580645161</v>
      </c>
      <c r="I63" s="80">
        <v>17.029999999999998</v>
      </c>
      <c r="J63" s="105">
        <v>105.64516129032255</v>
      </c>
      <c r="K63" s="80">
        <v>16.12</v>
      </c>
      <c r="L63" s="105">
        <v>100</v>
      </c>
      <c r="M63" s="80" t="s">
        <v>103</v>
      </c>
      <c r="N63" s="105" t="s">
        <v>103</v>
      </c>
      <c r="O63" s="106">
        <v>16.12</v>
      </c>
    </row>
    <row r="64" spans="1:15" ht="15">
      <c r="A64" s="198">
        <v>6</v>
      </c>
      <c r="B64" s="104" t="s">
        <v>92</v>
      </c>
      <c r="C64" s="80"/>
      <c r="D64" s="105"/>
      <c r="E64" s="80">
        <v>53.349999999999994</v>
      </c>
      <c r="F64" s="105">
        <v>108.19306428716284</v>
      </c>
      <c r="G64" s="80">
        <v>49.309999999999995</v>
      </c>
      <c r="H64" s="105">
        <v>100</v>
      </c>
      <c r="I64" s="80">
        <v>52.59</v>
      </c>
      <c r="J64" s="105">
        <v>106.65179476779561</v>
      </c>
      <c r="K64" s="80">
        <v>51.8</v>
      </c>
      <c r="L64" s="105">
        <v>105.0496856621375</v>
      </c>
      <c r="M64" s="80" t="s">
        <v>103</v>
      </c>
      <c r="N64" s="105" t="s">
        <v>103</v>
      </c>
      <c r="O64" s="106">
        <v>49.309999999999995</v>
      </c>
    </row>
    <row r="65" spans="1:15" ht="15">
      <c r="A65" s="116">
        <v>7</v>
      </c>
      <c r="B65" s="104" t="s">
        <v>93</v>
      </c>
      <c r="C65" s="80"/>
      <c r="D65" s="105"/>
      <c r="E65" s="80">
        <v>10.76</v>
      </c>
      <c r="F65" s="105">
        <v>112.31732776617953</v>
      </c>
      <c r="G65" s="80">
        <v>10.969999999999999</v>
      </c>
      <c r="H65" s="105">
        <v>114.50939457202504</v>
      </c>
      <c r="I65" s="80">
        <v>9.58</v>
      </c>
      <c r="J65" s="105">
        <v>100</v>
      </c>
      <c r="K65" s="80">
        <v>10.29</v>
      </c>
      <c r="L65" s="105">
        <v>107.41127348643005</v>
      </c>
      <c r="M65" s="80" t="s">
        <v>103</v>
      </c>
      <c r="N65" s="105" t="s">
        <v>103</v>
      </c>
      <c r="O65" s="106">
        <v>9.58</v>
      </c>
    </row>
    <row r="66" spans="1:15" ht="15">
      <c r="A66" s="198">
        <v>8</v>
      </c>
      <c r="B66" s="104" t="s">
        <v>94</v>
      </c>
      <c r="C66" s="80"/>
      <c r="D66" s="105"/>
      <c r="E66" s="80">
        <v>42.78999999999999</v>
      </c>
      <c r="F66" s="105">
        <v>104.74908200734392</v>
      </c>
      <c r="G66" s="80">
        <v>41.589999999999996</v>
      </c>
      <c r="H66" s="105">
        <v>101.81150550795593</v>
      </c>
      <c r="I66" s="80">
        <v>41.3</v>
      </c>
      <c r="J66" s="105">
        <v>101.10159118727049</v>
      </c>
      <c r="K66" s="80">
        <v>40.85</v>
      </c>
      <c r="L66" s="105">
        <v>100</v>
      </c>
      <c r="M66" s="80" t="s">
        <v>103</v>
      </c>
      <c r="N66" s="105" t="s">
        <v>103</v>
      </c>
      <c r="O66" s="106">
        <v>40.85</v>
      </c>
    </row>
    <row r="67" spans="1:15" ht="15">
      <c r="A67" s="198">
        <v>9</v>
      </c>
      <c r="B67" s="104" t="s">
        <v>118</v>
      </c>
      <c r="C67" s="80"/>
      <c r="D67" s="105"/>
      <c r="E67" s="80">
        <v>15.710000000000003</v>
      </c>
      <c r="F67" s="105">
        <v>110.16830294530155</v>
      </c>
      <c r="G67" s="80">
        <v>14.96</v>
      </c>
      <c r="H67" s="105">
        <v>104.90883590462833</v>
      </c>
      <c r="I67" s="80">
        <v>14.860000000000001</v>
      </c>
      <c r="J67" s="105">
        <v>104.20757363253858</v>
      </c>
      <c r="K67" s="80">
        <v>14.26</v>
      </c>
      <c r="L67" s="105">
        <v>100</v>
      </c>
      <c r="M67" s="80" t="s">
        <v>103</v>
      </c>
      <c r="N67" s="105" t="s">
        <v>103</v>
      </c>
      <c r="O67" s="106">
        <v>14.26</v>
      </c>
    </row>
    <row r="68" spans="1:15" ht="15">
      <c r="A68" s="198">
        <v>10</v>
      </c>
      <c r="B68" s="104" t="s">
        <v>119</v>
      </c>
      <c r="C68" s="80"/>
      <c r="D68" s="105"/>
      <c r="E68" s="80">
        <v>47.2</v>
      </c>
      <c r="F68" s="105">
        <v>109.48735792159592</v>
      </c>
      <c r="G68" s="80">
        <v>43.68</v>
      </c>
      <c r="H68" s="105">
        <v>101.32219902574808</v>
      </c>
      <c r="I68" s="80">
        <v>45.290000000000006</v>
      </c>
      <c r="J68" s="105">
        <v>105.05683136163304</v>
      </c>
      <c r="K68" s="80">
        <v>43.11</v>
      </c>
      <c r="L68" s="105">
        <v>100</v>
      </c>
      <c r="M68" s="80" t="s">
        <v>103</v>
      </c>
      <c r="N68" s="105" t="s">
        <v>103</v>
      </c>
      <c r="O68" s="106">
        <v>43.11</v>
      </c>
    </row>
    <row r="69" spans="1:15" ht="15">
      <c r="A69" s="116">
        <v>11</v>
      </c>
      <c r="B69" s="104" t="s">
        <v>95</v>
      </c>
      <c r="C69" s="80"/>
      <c r="D69" s="105"/>
      <c r="E69" s="80">
        <v>29.979999999999997</v>
      </c>
      <c r="F69" s="105">
        <v>108.89938249182708</v>
      </c>
      <c r="G69" s="80">
        <v>28.84</v>
      </c>
      <c r="H69" s="105">
        <v>104.75844533236469</v>
      </c>
      <c r="I69" s="80">
        <v>30.159999999999993</v>
      </c>
      <c r="J69" s="105">
        <v>109.55321467490009</v>
      </c>
      <c r="K69" s="80">
        <v>27.529999999999998</v>
      </c>
      <c r="L69" s="105">
        <v>100</v>
      </c>
      <c r="M69" s="80" t="s">
        <v>103</v>
      </c>
      <c r="N69" s="105" t="s">
        <v>103</v>
      </c>
      <c r="O69" s="106">
        <v>27.529999999999998</v>
      </c>
    </row>
    <row r="70" spans="1:15" ht="15">
      <c r="A70" s="198">
        <v>12</v>
      </c>
      <c r="B70" s="104" t="s">
        <v>96</v>
      </c>
      <c r="C70" s="80"/>
      <c r="D70" s="105"/>
      <c r="E70" s="80">
        <v>21.13</v>
      </c>
      <c r="F70" s="105">
        <v>113.78567582121701</v>
      </c>
      <c r="G70" s="80">
        <v>19.43</v>
      </c>
      <c r="H70" s="105">
        <v>104.63112547119009</v>
      </c>
      <c r="I70" s="80">
        <v>20.909999999999997</v>
      </c>
      <c r="J70" s="105">
        <v>112.60096930533116</v>
      </c>
      <c r="K70" s="80">
        <v>18.57</v>
      </c>
      <c r="L70" s="105">
        <v>100</v>
      </c>
      <c r="M70" s="80" t="s">
        <v>103</v>
      </c>
      <c r="N70" s="105" t="s">
        <v>103</v>
      </c>
      <c r="O70" s="106">
        <v>18.57</v>
      </c>
    </row>
    <row r="71" spans="1:15" ht="15">
      <c r="A71" s="198">
        <v>13</v>
      </c>
      <c r="B71" s="104" t="s">
        <v>107</v>
      </c>
      <c r="C71" s="80"/>
      <c r="D71" s="105"/>
      <c r="E71" s="80">
        <v>8.75</v>
      </c>
      <c r="F71" s="105">
        <v>117.44966442953022</v>
      </c>
      <c r="G71" s="80">
        <v>8.71</v>
      </c>
      <c r="H71" s="105">
        <v>116.91275167785238</v>
      </c>
      <c r="I71" s="80">
        <v>8.74</v>
      </c>
      <c r="J71" s="105">
        <v>117.31543624161075</v>
      </c>
      <c r="K71" s="80">
        <v>7.449999999999999</v>
      </c>
      <c r="L71" s="105">
        <v>100</v>
      </c>
      <c r="M71" s="80" t="s">
        <v>103</v>
      </c>
      <c r="N71" s="105" t="s">
        <v>103</v>
      </c>
      <c r="O71" s="106">
        <v>7.449999999999999</v>
      </c>
    </row>
    <row r="72" spans="1:15" ht="15">
      <c r="A72" s="198">
        <v>14</v>
      </c>
      <c r="B72" s="104" t="s">
        <v>97</v>
      </c>
      <c r="C72" s="80"/>
      <c r="D72" s="105"/>
      <c r="E72" s="80">
        <v>15.569999999999999</v>
      </c>
      <c r="F72" s="105">
        <v>128.89072847682118</v>
      </c>
      <c r="G72" s="80">
        <v>13.32</v>
      </c>
      <c r="H72" s="105">
        <v>110.26490066225163</v>
      </c>
      <c r="I72" s="80">
        <v>12.080000000000002</v>
      </c>
      <c r="J72" s="105">
        <v>100</v>
      </c>
      <c r="K72" s="80">
        <v>14.280000000000001</v>
      </c>
      <c r="L72" s="105">
        <v>118.21192052980132</v>
      </c>
      <c r="M72" s="80" t="s">
        <v>103</v>
      </c>
      <c r="N72" s="105" t="s">
        <v>103</v>
      </c>
      <c r="O72" s="106">
        <v>12.080000000000002</v>
      </c>
    </row>
    <row r="73" spans="1:15" ht="15">
      <c r="A73" s="116">
        <v>15</v>
      </c>
      <c r="B73" s="104" t="s">
        <v>100</v>
      </c>
      <c r="C73" s="80"/>
      <c r="D73" s="105"/>
      <c r="E73" s="80">
        <v>110.67999999999999</v>
      </c>
      <c r="F73" s="105">
        <v>113.14659578818234</v>
      </c>
      <c r="G73" s="80">
        <v>97.82000000000002</v>
      </c>
      <c r="H73" s="105">
        <v>100</v>
      </c>
      <c r="I73" s="80">
        <v>108.49999999999996</v>
      </c>
      <c r="J73" s="105">
        <v>110.91801267634425</v>
      </c>
      <c r="K73" s="80">
        <v>102.70000000000002</v>
      </c>
      <c r="L73" s="105">
        <v>104.9887548558577</v>
      </c>
      <c r="M73" s="80" t="s">
        <v>103</v>
      </c>
      <c r="N73" s="105" t="s">
        <v>103</v>
      </c>
      <c r="O73" s="106">
        <v>97.82000000000002</v>
      </c>
    </row>
    <row r="74" spans="1:15" ht="15">
      <c r="A74" s="198">
        <v>16</v>
      </c>
      <c r="B74" s="104" t="s">
        <v>98</v>
      </c>
      <c r="C74" s="80"/>
      <c r="D74" s="105"/>
      <c r="E74" s="80">
        <v>22.869999999999997</v>
      </c>
      <c r="F74" s="105">
        <v>104.42922374429224</v>
      </c>
      <c r="G74" s="80">
        <v>21.9</v>
      </c>
      <c r="H74" s="105">
        <v>100</v>
      </c>
      <c r="I74" s="80">
        <v>23.139999999999997</v>
      </c>
      <c r="J74" s="105">
        <v>105.66210045662099</v>
      </c>
      <c r="K74" s="80">
        <v>22.770000000000003</v>
      </c>
      <c r="L74" s="105">
        <v>103.97260273972604</v>
      </c>
      <c r="M74" s="80" t="s">
        <v>103</v>
      </c>
      <c r="N74" s="105" t="s">
        <v>103</v>
      </c>
      <c r="O74" s="106">
        <v>21.9</v>
      </c>
    </row>
    <row r="75" spans="1:15" ht="15">
      <c r="A75" s="116">
        <v>17</v>
      </c>
      <c r="B75" s="104" t="s">
        <v>120</v>
      </c>
      <c r="C75" s="80"/>
      <c r="D75" s="105"/>
      <c r="E75" s="80">
        <v>4.1</v>
      </c>
      <c r="F75" s="105">
        <v>105.39845758354755</v>
      </c>
      <c r="G75" s="80">
        <v>3.89</v>
      </c>
      <c r="H75" s="105">
        <v>100</v>
      </c>
      <c r="I75" s="80">
        <v>3.89</v>
      </c>
      <c r="J75" s="105">
        <v>100</v>
      </c>
      <c r="K75" s="80">
        <v>3.89</v>
      </c>
      <c r="L75" s="105">
        <v>100</v>
      </c>
      <c r="M75" s="80" t="s">
        <v>103</v>
      </c>
      <c r="N75" s="105" t="s">
        <v>103</v>
      </c>
      <c r="O75" s="106">
        <v>3.89</v>
      </c>
    </row>
    <row r="76" spans="1:15" ht="15">
      <c r="A76" s="198">
        <v>18</v>
      </c>
      <c r="B76" s="104" t="s">
        <v>99</v>
      </c>
      <c r="C76" s="80"/>
      <c r="D76" s="105"/>
      <c r="E76" s="80">
        <v>4.42</v>
      </c>
      <c r="F76" s="105">
        <v>111.05527638190955</v>
      </c>
      <c r="G76" s="80">
        <v>3.99</v>
      </c>
      <c r="H76" s="105">
        <v>100.25125628140702</v>
      </c>
      <c r="I76" s="80">
        <v>4.470000000000001</v>
      </c>
      <c r="J76" s="105">
        <v>112.31155778894475</v>
      </c>
      <c r="K76" s="80">
        <v>3.98</v>
      </c>
      <c r="L76" s="105">
        <v>100</v>
      </c>
      <c r="M76" s="80" t="s">
        <v>103</v>
      </c>
      <c r="N76" s="105" t="s">
        <v>103</v>
      </c>
      <c r="O76" s="106">
        <v>3.98</v>
      </c>
    </row>
    <row r="77" spans="1:15" ht="15">
      <c r="A77" s="116">
        <v>19</v>
      </c>
      <c r="B77" s="104" t="s">
        <v>101</v>
      </c>
      <c r="C77" s="80"/>
      <c r="D77" s="105"/>
      <c r="E77" s="80">
        <v>81.96000000000001</v>
      </c>
      <c r="F77" s="105">
        <v>110.41357941533076</v>
      </c>
      <c r="G77" s="80">
        <v>77.01999999999998</v>
      </c>
      <c r="H77" s="105">
        <v>103.75858817189814</v>
      </c>
      <c r="I77" s="80">
        <v>79.93</v>
      </c>
      <c r="J77" s="105">
        <v>107.67883605011453</v>
      </c>
      <c r="K77" s="80">
        <v>74.22999999999999</v>
      </c>
      <c r="L77" s="105">
        <v>100</v>
      </c>
      <c r="M77" s="80" t="s">
        <v>103</v>
      </c>
      <c r="N77" s="105" t="s">
        <v>103</v>
      </c>
      <c r="O77" s="106">
        <v>74.22999999999999</v>
      </c>
    </row>
    <row r="78" spans="1:15" ht="15">
      <c r="A78" s="198">
        <v>20</v>
      </c>
      <c r="B78" s="104" t="s">
        <v>102</v>
      </c>
      <c r="C78" s="80"/>
      <c r="D78" s="105"/>
      <c r="E78" s="80">
        <v>34.239999999999995</v>
      </c>
      <c r="F78" s="105">
        <v>104.5815516188149</v>
      </c>
      <c r="G78" s="80">
        <v>33.24000000000001</v>
      </c>
      <c r="H78" s="105">
        <v>101.52718387293835</v>
      </c>
      <c r="I78" s="80">
        <v>34.35000000000001</v>
      </c>
      <c r="J78" s="105">
        <v>104.91753207086137</v>
      </c>
      <c r="K78" s="80">
        <v>32.739999999999995</v>
      </c>
      <c r="L78" s="105">
        <v>100</v>
      </c>
      <c r="M78" s="80" t="s">
        <v>103</v>
      </c>
      <c r="N78" s="105" t="s">
        <v>103</v>
      </c>
      <c r="O78" s="106">
        <v>32.739999999999995</v>
      </c>
    </row>
    <row r="79" spans="1:15" ht="15">
      <c r="A79" s="107"/>
      <c r="B79" s="108"/>
      <c r="C79" s="109"/>
      <c r="D79" s="110"/>
      <c r="E79" s="109"/>
      <c r="F79" s="110"/>
      <c r="G79" s="109"/>
      <c r="H79" s="110"/>
      <c r="I79" s="109"/>
      <c r="J79" s="110"/>
      <c r="K79" s="109"/>
      <c r="L79" s="110"/>
      <c r="M79" s="109"/>
      <c r="N79" s="110"/>
      <c r="O79" s="109"/>
    </row>
    <row r="80" spans="1:15" ht="15">
      <c r="A80" s="107"/>
      <c r="B80" s="108"/>
      <c r="C80" s="109"/>
      <c r="D80" s="110"/>
      <c r="E80" s="109"/>
      <c r="F80" s="110"/>
      <c r="G80" s="109"/>
      <c r="H80" s="110"/>
      <c r="I80" s="109"/>
      <c r="J80" s="110"/>
      <c r="K80" s="109"/>
      <c r="L80" s="110"/>
      <c r="M80" s="109"/>
      <c r="N80" s="110"/>
      <c r="O80" s="109"/>
    </row>
    <row r="81" spans="1:15" ht="20.25" customHeight="1" thickBot="1">
      <c r="A81" s="309" t="s">
        <v>131</v>
      </c>
      <c r="B81" s="310"/>
      <c r="C81" s="310"/>
      <c r="D81" s="310"/>
      <c r="E81" s="310"/>
      <c r="F81" s="310"/>
      <c r="G81" s="310"/>
      <c r="H81" s="310"/>
      <c r="I81" s="310"/>
      <c r="J81" s="310"/>
      <c r="K81" s="310"/>
      <c r="L81" s="310"/>
      <c r="M81" s="310"/>
      <c r="N81" s="310"/>
      <c r="O81" s="310"/>
    </row>
    <row r="82" spans="1:15" s="65" customFormat="1" ht="26.25" customHeight="1">
      <c r="A82" s="314" t="s">
        <v>21</v>
      </c>
      <c r="B82" s="315"/>
      <c r="C82" s="356" t="s">
        <v>75</v>
      </c>
      <c r="D82" s="351"/>
      <c r="E82" s="350" t="s">
        <v>76</v>
      </c>
      <c r="F82" s="351"/>
      <c r="G82" s="350" t="s">
        <v>77</v>
      </c>
      <c r="H82" s="351"/>
      <c r="I82" s="350" t="s">
        <v>81</v>
      </c>
      <c r="J82" s="351"/>
      <c r="K82" s="350" t="s">
        <v>78</v>
      </c>
      <c r="L82" s="351"/>
      <c r="M82" s="362" t="s">
        <v>79</v>
      </c>
      <c r="N82" s="363"/>
      <c r="O82" s="306" t="s">
        <v>28</v>
      </c>
    </row>
    <row r="83" spans="1:15" s="65" customFormat="1" ht="40.5" customHeight="1">
      <c r="A83" s="316"/>
      <c r="B83" s="317"/>
      <c r="C83" s="357"/>
      <c r="D83" s="353"/>
      <c r="E83" s="352"/>
      <c r="F83" s="353"/>
      <c r="G83" s="352"/>
      <c r="H83" s="353"/>
      <c r="I83" s="352"/>
      <c r="J83" s="353"/>
      <c r="K83" s="352"/>
      <c r="L83" s="353"/>
      <c r="M83" s="364"/>
      <c r="N83" s="365"/>
      <c r="O83" s="307"/>
    </row>
    <row r="84" spans="1:15" ht="13.5" customHeight="1" thickBot="1">
      <c r="A84" s="318"/>
      <c r="B84" s="319"/>
      <c r="C84" s="111" t="s">
        <v>29</v>
      </c>
      <c r="D84" s="112" t="s">
        <v>30</v>
      </c>
      <c r="E84" s="113" t="s">
        <v>29</v>
      </c>
      <c r="F84" s="112" t="s">
        <v>30</v>
      </c>
      <c r="G84" s="113" t="s">
        <v>29</v>
      </c>
      <c r="H84" s="112" t="s">
        <v>30</v>
      </c>
      <c r="I84" s="70" t="s">
        <v>29</v>
      </c>
      <c r="J84" s="69" t="s">
        <v>30</v>
      </c>
      <c r="K84" s="70" t="s">
        <v>29</v>
      </c>
      <c r="L84" s="69" t="s">
        <v>30</v>
      </c>
      <c r="M84" s="99" t="s">
        <v>29</v>
      </c>
      <c r="N84" s="100" t="s">
        <v>30</v>
      </c>
      <c r="O84" s="308"/>
    </row>
    <row r="85" spans="1:15" s="65" customFormat="1" ht="15">
      <c r="A85" s="114">
        <v>1</v>
      </c>
      <c r="B85" s="233" t="s">
        <v>88</v>
      </c>
      <c r="C85" s="74"/>
      <c r="D85" s="75"/>
      <c r="E85" s="74">
        <v>11.68</v>
      </c>
      <c r="F85" s="75">
        <v>105.41516245487364</v>
      </c>
      <c r="G85" s="74">
        <v>11.08</v>
      </c>
      <c r="H85" s="75">
        <v>100</v>
      </c>
      <c r="I85" s="270" t="s">
        <v>103</v>
      </c>
      <c r="J85" s="75" t="s">
        <v>103</v>
      </c>
      <c r="K85" s="237">
        <v>12.069999999999999</v>
      </c>
      <c r="L85" s="75">
        <v>108.93501805054152</v>
      </c>
      <c r="M85" s="74">
        <v>11.24</v>
      </c>
      <c r="N85" s="75">
        <v>101.44404332129963</v>
      </c>
      <c r="O85" s="235">
        <v>11.08</v>
      </c>
    </row>
    <row r="86" spans="1:15" ht="15">
      <c r="A86" s="116">
        <v>2</v>
      </c>
      <c r="B86" s="117" t="s">
        <v>89</v>
      </c>
      <c r="C86" s="96"/>
      <c r="D86" s="93"/>
      <c r="E86" s="96">
        <v>5.95</v>
      </c>
      <c r="F86" s="93">
        <v>109.9815157116451</v>
      </c>
      <c r="G86" s="96">
        <v>5.41</v>
      </c>
      <c r="H86" s="93">
        <v>100</v>
      </c>
      <c r="I86" s="271" t="s">
        <v>103</v>
      </c>
      <c r="J86" s="93" t="s">
        <v>103</v>
      </c>
      <c r="K86" s="238">
        <v>5.81</v>
      </c>
      <c r="L86" s="93">
        <v>107.39371534195932</v>
      </c>
      <c r="M86" s="80">
        <v>5.32</v>
      </c>
      <c r="N86" s="105">
        <v>98.33641404805915</v>
      </c>
      <c r="O86" s="106">
        <v>5.41</v>
      </c>
    </row>
    <row r="87" spans="1:15" ht="15">
      <c r="A87" s="198">
        <v>3</v>
      </c>
      <c r="B87" s="117" t="s">
        <v>90</v>
      </c>
      <c r="C87" s="96"/>
      <c r="D87" s="93"/>
      <c r="E87" s="96">
        <v>9.44</v>
      </c>
      <c r="F87" s="93">
        <v>103.73626373626375</v>
      </c>
      <c r="G87" s="96">
        <v>9.1</v>
      </c>
      <c r="H87" s="93">
        <v>100</v>
      </c>
      <c r="I87" s="96" t="s">
        <v>103</v>
      </c>
      <c r="J87" s="93" t="s">
        <v>103</v>
      </c>
      <c r="K87" s="96">
        <v>9.41</v>
      </c>
      <c r="L87" s="93">
        <v>103.40659340659342</v>
      </c>
      <c r="M87" s="80">
        <v>9.08</v>
      </c>
      <c r="N87" s="105">
        <v>99.78021978021978</v>
      </c>
      <c r="O87" s="106">
        <v>9.1</v>
      </c>
    </row>
    <row r="88" spans="1:15" ht="15">
      <c r="A88" s="116">
        <v>4</v>
      </c>
      <c r="B88" s="117" t="s">
        <v>129</v>
      </c>
      <c r="C88" s="96"/>
      <c r="D88" s="93"/>
      <c r="E88" s="96">
        <v>97.11000000000001</v>
      </c>
      <c r="F88" s="93">
        <v>108.17645093015487</v>
      </c>
      <c r="G88" s="96">
        <v>89.77</v>
      </c>
      <c r="H88" s="93">
        <v>100</v>
      </c>
      <c r="I88" s="96" t="s">
        <v>103</v>
      </c>
      <c r="J88" s="93" t="s">
        <v>103</v>
      </c>
      <c r="K88" s="96">
        <v>96.37</v>
      </c>
      <c r="L88" s="93">
        <v>107.35212208978501</v>
      </c>
      <c r="M88" s="80">
        <v>92.37000000000002</v>
      </c>
      <c r="N88" s="105">
        <v>102.89629052021836</v>
      </c>
      <c r="O88" s="106">
        <v>89.77</v>
      </c>
    </row>
    <row r="89" spans="1:15" ht="15">
      <c r="A89" s="198">
        <v>5</v>
      </c>
      <c r="B89" s="117" t="s">
        <v>91</v>
      </c>
      <c r="C89" s="96"/>
      <c r="D89" s="93"/>
      <c r="E89" s="96">
        <v>12.48</v>
      </c>
      <c r="F89" s="93">
        <v>100</v>
      </c>
      <c r="G89" s="96">
        <v>12.579999999999998</v>
      </c>
      <c r="H89" s="93">
        <v>100.80128205128203</v>
      </c>
      <c r="I89" s="96" t="s">
        <v>103</v>
      </c>
      <c r="J89" s="93" t="s">
        <v>103</v>
      </c>
      <c r="K89" s="96">
        <v>12.49</v>
      </c>
      <c r="L89" s="93">
        <v>100.08012820512819</v>
      </c>
      <c r="M89" s="80">
        <v>11.790000000000001</v>
      </c>
      <c r="N89" s="105">
        <v>94.47115384615385</v>
      </c>
      <c r="O89" s="106">
        <v>12.48</v>
      </c>
    </row>
    <row r="90" spans="1:15" ht="15">
      <c r="A90" s="116">
        <v>6</v>
      </c>
      <c r="B90" s="117" t="s">
        <v>92</v>
      </c>
      <c r="C90" s="96"/>
      <c r="D90" s="93"/>
      <c r="E90" s="96">
        <v>59.62999999999999</v>
      </c>
      <c r="F90" s="93">
        <v>102.43944339460572</v>
      </c>
      <c r="G90" s="96">
        <v>58.21000000000001</v>
      </c>
      <c r="H90" s="93">
        <v>100</v>
      </c>
      <c r="I90" s="96" t="s">
        <v>103</v>
      </c>
      <c r="J90" s="93" t="s">
        <v>103</v>
      </c>
      <c r="K90" s="96">
        <v>58.489999999999995</v>
      </c>
      <c r="L90" s="93">
        <v>100.48101700738702</v>
      </c>
      <c r="M90" s="80">
        <v>56.580000000000005</v>
      </c>
      <c r="N90" s="105">
        <v>97.19979384985398</v>
      </c>
      <c r="O90" s="106">
        <v>58.21000000000001</v>
      </c>
    </row>
    <row r="91" spans="1:15" ht="15">
      <c r="A91" s="198">
        <v>7</v>
      </c>
      <c r="B91" s="117" t="s">
        <v>93</v>
      </c>
      <c r="C91" s="96"/>
      <c r="D91" s="93"/>
      <c r="E91" s="96">
        <v>17.909999999999997</v>
      </c>
      <c r="F91" s="93">
        <v>112.28840125391848</v>
      </c>
      <c r="G91" s="96">
        <v>15.95</v>
      </c>
      <c r="H91" s="93">
        <v>100</v>
      </c>
      <c r="I91" s="96" t="s">
        <v>103</v>
      </c>
      <c r="J91" s="93" t="s">
        <v>103</v>
      </c>
      <c r="K91" s="96">
        <v>17.910000000000004</v>
      </c>
      <c r="L91" s="93">
        <v>112.28840125391852</v>
      </c>
      <c r="M91" s="80">
        <v>16.36</v>
      </c>
      <c r="N91" s="105">
        <v>102.57053291536052</v>
      </c>
      <c r="O91" s="106">
        <v>15.95</v>
      </c>
    </row>
    <row r="92" spans="1:15" ht="15">
      <c r="A92" s="116">
        <v>8</v>
      </c>
      <c r="B92" s="117" t="s">
        <v>94</v>
      </c>
      <c r="C92" s="96"/>
      <c r="D92" s="93"/>
      <c r="E92" s="96">
        <v>27.7</v>
      </c>
      <c r="F92" s="93">
        <v>103.70647697491574</v>
      </c>
      <c r="G92" s="96">
        <v>26.71</v>
      </c>
      <c r="H92" s="93">
        <v>100</v>
      </c>
      <c r="I92" s="96" t="s">
        <v>103</v>
      </c>
      <c r="J92" s="93" t="s">
        <v>103</v>
      </c>
      <c r="K92" s="96">
        <v>27.88</v>
      </c>
      <c r="L92" s="93">
        <v>104.38038187944589</v>
      </c>
      <c r="M92" s="80">
        <v>26.029999999999998</v>
      </c>
      <c r="N92" s="105">
        <v>97.45413702733057</v>
      </c>
      <c r="O92" s="106">
        <v>26.71</v>
      </c>
    </row>
    <row r="93" spans="1:15" ht="15">
      <c r="A93" s="198">
        <v>9</v>
      </c>
      <c r="B93" s="117" t="s">
        <v>130</v>
      </c>
      <c r="C93" s="96"/>
      <c r="D93" s="93"/>
      <c r="E93" s="96">
        <v>19.78</v>
      </c>
      <c r="F93" s="93">
        <v>117.45843230403801</v>
      </c>
      <c r="G93" s="96">
        <v>16.84</v>
      </c>
      <c r="H93" s="93">
        <v>100</v>
      </c>
      <c r="I93" s="96" t="s">
        <v>103</v>
      </c>
      <c r="J93" s="93" t="s">
        <v>103</v>
      </c>
      <c r="K93" s="96">
        <v>19.21</v>
      </c>
      <c r="L93" s="93">
        <v>114.07363420427555</v>
      </c>
      <c r="M93" s="80">
        <v>17.24</v>
      </c>
      <c r="N93" s="105">
        <v>102.375296912114</v>
      </c>
      <c r="O93" s="106">
        <v>16.84</v>
      </c>
    </row>
    <row r="94" spans="1:15" ht="15">
      <c r="A94" s="116">
        <v>10</v>
      </c>
      <c r="B94" s="117" t="s">
        <v>106</v>
      </c>
      <c r="C94" s="96"/>
      <c r="D94" s="93"/>
      <c r="E94" s="96">
        <v>39.510000000000005</v>
      </c>
      <c r="F94" s="93">
        <v>109.2039800995025</v>
      </c>
      <c r="G94" s="96">
        <v>36.18</v>
      </c>
      <c r="H94" s="93">
        <v>100</v>
      </c>
      <c r="I94" s="96" t="s">
        <v>103</v>
      </c>
      <c r="J94" s="93" t="s">
        <v>103</v>
      </c>
      <c r="K94" s="96">
        <v>40.44</v>
      </c>
      <c r="L94" s="93">
        <v>111.77446102819238</v>
      </c>
      <c r="M94" s="80">
        <v>38.41</v>
      </c>
      <c r="N94" s="105">
        <v>106.16362631288003</v>
      </c>
      <c r="O94" s="106">
        <v>36.18</v>
      </c>
    </row>
    <row r="95" spans="1:15" ht="15">
      <c r="A95" s="198">
        <v>11</v>
      </c>
      <c r="B95" s="117" t="s">
        <v>95</v>
      </c>
      <c r="C95" s="96"/>
      <c r="D95" s="93"/>
      <c r="E95" s="96">
        <v>24.81</v>
      </c>
      <c r="F95" s="93">
        <v>104.99365213711384</v>
      </c>
      <c r="G95" s="96">
        <v>23.63</v>
      </c>
      <c r="H95" s="93">
        <v>100</v>
      </c>
      <c r="I95" s="96" t="s">
        <v>103</v>
      </c>
      <c r="J95" s="93" t="s">
        <v>103</v>
      </c>
      <c r="K95" s="96">
        <v>23.85</v>
      </c>
      <c r="L95" s="93">
        <v>100.9310198899704</v>
      </c>
      <c r="M95" s="80">
        <v>22.809999999999995</v>
      </c>
      <c r="N95" s="105">
        <v>96.52983495556494</v>
      </c>
      <c r="O95" s="106">
        <v>23.63</v>
      </c>
    </row>
    <row r="96" spans="1:15" ht="15">
      <c r="A96" s="116">
        <v>12</v>
      </c>
      <c r="B96" s="117" t="s">
        <v>96</v>
      </c>
      <c r="C96" s="96"/>
      <c r="D96" s="93"/>
      <c r="E96" s="96">
        <v>6.359999999999999</v>
      </c>
      <c r="F96" s="93">
        <v>105.82362728785357</v>
      </c>
      <c r="G96" s="96">
        <v>6.01</v>
      </c>
      <c r="H96" s="93">
        <v>100</v>
      </c>
      <c r="I96" s="96" t="s">
        <v>103</v>
      </c>
      <c r="J96" s="93" t="s">
        <v>103</v>
      </c>
      <c r="K96" s="96">
        <v>6.57</v>
      </c>
      <c r="L96" s="93">
        <v>109.31780366056574</v>
      </c>
      <c r="M96" s="80">
        <v>6.140000000000001</v>
      </c>
      <c r="N96" s="105">
        <v>102.16306156405992</v>
      </c>
      <c r="O96" s="106">
        <v>6.01</v>
      </c>
    </row>
    <row r="97" spans="1:15" ht="15">
      <c r="A97" s="198">
        <v>13</v>
      </c>
      <c r="B97" s="117" t="s">
        <v>97</v>
      </c>
      <c r="C97" s="96"/>
      <c r="D97" s="93"/>
      <c r="E97" s="96">
        <v>16.259999999999998</v>
      </c>
      <c r="F97" s="93">
        <v>133.27868852459017</v>
      </c>
      <c r="G97" s="96">
        <v>13.379999999999999</v>
      </c>
      <c r="H97" s="93">
        <v>109.672131147541</v>
      </c>
      <c r="I97" s="96" t="s">
        <v>103</v>
      </c>
      <c r="J97" s="93" t="s">
        <v>103</v>
      </c>
      <c r="K97" s="96">
        <v>12.199999999999998</v>
      </c>
      <c r="L97" s="93">
        <v>100</v>
      </c>
      <c r="M97" s="80">
        <v>13.790000000000001</v>
      </c>
      <c r="N97" s="105">
        <v>113.03278688524594</v>
      </c>
      <c r="O97" s="106">
        <v>12.199999999999998</v>
      </c>
    </row>
    <row r="98" spans="1:15" ht="15">
      <c r="A98" s="116">
        <v>14</v>
      </c>
      <c r="B98" s="117" t="s">
        <v>100</v>
      </c>
      <c r="C98" s="96"/>
      <c r="D98" s="93"/>
      <c r="E98" s="96">
        <v>60.44</v>
      </c>
      <c r="F98" s="93">
        <v>109.95088229943603</v>
      </c>
      <c r="G98" s="96">
        <v>54.970000000000006</v>
      </c>
      <c r="H98" s="93">
        <v>100</v>
      </c>
      <c r="I98" s="96" t="s">
        <v>103</v>
      </c>
      <c r="J98" s="93" t="s">
        <v>103</v>
      </c>
      <c r="K98" s="96">
        <v>58.309999999999995</v>
      </c>
      <c r="L98" s="93">
        <v>106.07604147716934</v>
      </c>
      <c r="M98" s="80">
        <v>58.74999999999999</v>
      </c>
      <c r="N98" s="105">
        <v>106.87647807895213</v>
      </c>
      <c r="O98" s="106">
        <v>54.970000000000006</v>
      </c>
    </row>
    <row r="99" spans="1:15" ht="15">
      <c r="A99" s="198">
        <v>15</v>
      </c>
      <c r="B99" s="117" t="s">
        <v>98</v>
      </c>
      <c r="C99" s="96"/>
      <c r="D99" s="93"/>
      <c r="E99" s="96">
        <v>21.15</v>
      </c>
      <c r="F99" s="93">
        <v>100</v>
      </c>
      <c r="G99" s="96">
        <v>21.419999999999995</v>
      </c>
      <c r="H99" s="93">
        <v>101.27659574468085</v>
      </c>
      <c r="I99" s="96" t="s">
        <v>103</v>
      </c>
      <c r="J99" s="93" t="s">
        <v>103</v>
      </c>
      <c r="K99" s="96">
        <v>21.990000000000002</v>
      </c>
      <c r="L99" s="93">
        <v>103.97163120567376</v>
      </c>
      <c r="M99" s="80">
        <v>22.42</v>
      </c>
      <c r="N99" s="105">
        <v>106.00472813238773</v>
      </c>
      <c r="O99" s="106">
        <v>21.15</v>
      </c>
    </row>
    <row r="100" spans="1:15" ht="15">
      <c r="A100" s="116">
        <v>16</v>
      </c>
      <c r="B100" s="117" t="s">
        <v>99</v>
      </c>
      <c r="C100" s="96"/>
      <c r="D100" s="93"/>
      <c r="E100" s="96">
        <v>8.56</v>
      </c>
      <c r="F100" s="93">
        <v>101.78359096313912</v>
      </c>
      <c r="G100" s="96">
        <v>8.559999999999999</v>
      </c>
      <c r="H100" s="93">
        <v>101.78359096313909</v>
      </c>
      <c r="I100" s="96" t="s">
        <v>103</v>
      </c>
      <c r="J100" s="93" t="s">
        <v>103</v>
      </c>
      <c r="K100" s="96">
        <v>8.41</v>
      </c>
      <c r="L100" s="93">
        <v>100</v>
      </c>
      <c r="M100" s="80">
        <v>6.93</v>
      </c>
      <c r="N100" s="105">
        <v>82.40190249702735</v>
      </c>
      <c r="O100" s="106">
        <v>8.41</v>
      </c>
    </row>
    <row r="101" spans="1:15" ht="15">
      <c r="A101" s="198">
        <v>17</v>
      </c>
      <c r="B101" s="117" t="s">
        <v>101</v>
      </c>
      <c r="C101" s="96"/>
      <c r="D101" s="93"/>
      <c r="E101" s="96">
        <v>60.14</v>
      </c>
      <c r="F101" s="93">
        <v>100.45097711708702</v>
      </c>
      <c r="G101" s="96">
        <v>61.36</v>
      </c>
      <c r="H101" s="93">
        <v>102.48872557207282</v>
      </c>
      <c r="I101" s="96" t="s">
        <v>103</v>
      </c>
      <c r="J101" s="93" t="s">
        <v>103</v>
      </c>
      <c r="K101" s="96">
        <v>59.870000000000005</v>
      </c>
      <c r="L101" s="93">
        <v>100</v>
      </c>
      <c r="M101" s="80">
        <v>58.14</v>
      </c>
      <c r="N101" s="105">
        <v>97.11040587940538</v>
      </c>
      <c r="O101" s="106">
        <v>59.870000000000005</v>
      </c>
    </row>
    <row r="102" spans="1:15" ht="15">
      <c r="A102" s="116">
        <v>18</v>
      </c>
      <c r="B102" s="117" t="s">
        <v>102</v>
      </c>
      <c r="C102" s="96"/>
      <c r="D102" s="93"/>
      <c r="E102" s="96">
        <v>28.770000000000003</v>
      </c>
      <c r="F102" s="93">
        <v>104.08827785817655</v>
      </c>
      <c r="G102" s="96">
        <v>27.640000000000004</v>
      </c>
      <c r="H102" s="93">
        <v>100</v>
      </c>
      <c r="I102" s="96" t="s">
        <v>103</v>
      </c>
      <c r="J102" s="93" t="s">
        <v>103</v>
      </c>
      <c r="K102" s="96">
        <v>28.07</v>
      </c>
      <c r="L102" s="93">
        <v>101.55571635311142</v>
      </c>
      <c r="M102" s="80">
        <v>28.130000000000003</v>
      </c>
      <c r="N102" s="105">
        <v>101.77279305354558</v>
      </c>
      <c r="O102" s="106">
        <v>27.640000000000004</v>
      </c>
    </row>
    <row r="103" spans="1:15" ht="15.75" thickBot="1">
      <c r="A103" s="118"/>
      <c r="B103" s="108"/>
      <c r="C103" s="109"/>
      <c r="D103" s="110"/>
      <c r="E103" s="109"/>
      <c r="F103" s="110"/>
      <c r="G103" s="109"/>
      <c r="H103" s="110"/>
      <c r="I103" s="109"/>
      <c r="J103" s="110"/>
      <c r="K103" s="109"/>
      <c r="L103" s="110"/>
      <c r="M103" s="109"/>
      <c r="N103" s="110"/>
      <c r="O103" s="109"/>
    </row>
    <row r="104" spans="1:9" ht="15.75" thickBot="1">
      <c r="A104" s="343" t="s">
        <v>135</v>
      </c>
      <c r="B104" s="344"/>
      <c r="C104" s="344"/>
      <c r="D104" s="344"/>
      <c r="E104" s="344"/>
      <c r="F104" s="344"/>
      <c r="G104" s="344"/>
      <c r="H104" s="344"/>
      <c r="I104" s="345"/>
    </row>
    <row r="105" spans="1:9" ht="12.75">
      <c r="A105" s="314" t="s">
        <v>21</v>
      </c>
      <c r="B105" s="315"/>
      <c r="C105" s="346" t="s">
        <v>43</v>
      </c>
      <c r="D105" s="347"/>
      <c r="E105" s="350" t="s">
        <v>44</v>
      </c>
      <c r="F105" s="351"/>
      <c r="G105" s="350" t="s">
        <v>45</v>
      </c>
      <c r="H105" s="351"/>
      <c r="I105" s="354" t="s">
        <v>28</v>
      </c>
    </row>
    <row r="106" spans="1:9" ht="47.25" customHeight="1">
      <c r="A106" s="316"/>
      <c r="B106" s="317"/>
      <c r="C106" s="348"/>
      <c r="D106" s="349"/>
      <c r="E106" s="352"/>
      <c r="F106" s="353"/>
      <c r="G106" s="352"/>
      <c r="H106" s="353"/>
      <c r="I106" s="355"/>
    </row>
    <row r="107" spans="1:9" ht="13.5" thickBot="1">
      <c r="A107" s="318"/>
      <c r="B107" s="319"/>
      <c r="C107" s="111" t="s">
        <v>29</v>
      </c>
      <c r="D107" s="112" t="s">
        <v>30</v>
      </c>
      <c r="E107" s="113" t="s">
        <v>29</v>
      </c>
      <c r="F107" s="112" t="s">
        <v>30</v>
      </c>
      <c r="G107" s="113" t="s">
        <v>29</v>
      </c>
      <c r="H107" s="112" t="s">
        <v>30</v>
      </c>
      <c r="I107" s="355"/>
    </row>
    <row r="108" spans="1:9" ht="15">
      <c r="A108" s="114">
        <v>1</v>
      </c>
      <c r="B108" s="115" t="s">
        <v>88</v>
      </c>
      <c r="C108" s="119"/>
      <c r="D108" s="120"/>
      <c r="E108" s="119">
        <v>14.04</v>
      </c>
      <c r="F108" s="120">
        <v>100.7173601147776</v>
      </c>
      <c r="G108" s="119">
        <v>13.940000000000001</v>
      </c>
      <c r="H108" s="120">
        <v>100</v>
      </c>
      <c r="I108" s="121">
        <v>13.940000000000001</v>
      </c>
    </row>
    <row r="109" spans="1:9" ht="15">
      <c r="A109" s="239">
        <v>2</v>
      </c>
      <c r="B109" s="117" t="s">
        <v>89</v>
      </c>
      <c r="C109" s="122"/>
      <c r="D109" s="240"/>
      <c r="E109" s="122">
        <v>5.42</v>
      </c>
      <c r="F109" s="240">
        <v>101.30841121495328</v>
      </c>
      <c r="G109" s="122">
        <v>5.35</v>
      </c>
      <c r="H109" s="240">
        <v>100</v>
      </c>
      <c r="I109" s="241">
        <v>5.35</v>
      </c>
    </row>
    <row r="110" spans="1:9" ht="15">
      <c r="A110" s="242">
        <v>3</v>
      </c>
      <c r="B110" s="117" t="s">
        <v>90</v>
      </c>
      <c r="C110" s="122"/>
      <c r="D110" s="123"/>
      <c r="E110" s="122">
        <v>4.25</v>
      </c>
      <c r="F110" s="123">
        <v>104.93827160493825</v>
      </c>
      <c r="G110" s="122">
        <v>4.050000000000001</v>
      </c>
      <c r="H110" s="123">
        <v>100</v>
      </c>
      <c r="I110" s="241">
        <v>4.050000000000001</v>
      </c>
    </row>
    <row r="111" spans="1:9" ht="15">
      <c r="A111" s="239">
        <v>4</v>
      </c>
      <c r="B111" s="117" t="s">
        <v>117</v>
      </c>
      <c r="C111" s="122"/>
      <c r="D111" s="123"/>
      <c r="E111" s="122">
        <v>186.05</v>
      </c>
      <c r="F111" s="123">
        <v>100.84010840108404</v>
      </c>
      <c r="G111" s="122">
        <v>184.49999999999997</v>
      </c>
      <c r="H111" s="123">
        <v>100</v>
      </c>
      <c r="I111" s="241">
        <v>184.49999999999997</v>
      </c>
    </row>
    <row r="112" spans="1:9" ht="15">
      <c r="A112" s="242">
        <v>5</v>
      </c>
      <c r="B112" s="117" t="s">
        <v>91</v>
      </c>
      <c r="C112" s="122"/>
      <c r="D112" s="123"/>
      <c r="E112" s="122">
        <v>13.549999999999997</v>
      </c>
      <c r="F112" s="123">
        <v>111.33935907970418</v>
      </c>
      <c r="G112" s="122">
        <v>12.169999999999998</v>
      </c>
      <c r="H112" s="123">
        <v>100</v>
      </c>
      <c r="I112" s="241">
        <v>12.169999999999998</v>
      </c>
    </row>
    <row r="113" spans="1:9" ht="15">
      <c r="A113" s="239">
        <v>6</v>
      </c>
      <c r="B113" s="117" t="s">
        <v>92</v>
      </c>
      <c r="C113" s="122"/>
      <c r="D113" s="123"/>
      <c r="E113" s="122">
        <v>54.59</v>
      </c>
      <c r="F113" s="123">
        <v>100</v>
      </c>
      <c r="G113" s="122">
        <v>54.900000000000006</v>
      </c>
      <c r="H113" s="123">
        <v>100.56786957318191</v>
      </c>
      <c r="I113" s="241">
        <v>54.59</v>
      </c>
    </row>
    <row r="114" spans="1:9" ht="15">
      <c r="A114" s="242">
        <v>7</v>
      </c>
      <c r="B114" s="117" t="s">
        <v>93</v>
      </c>
      <c r="C114" s="122"/>
      <c r="D114" s="123"/>
      <c r="E114" s="122">
        <v>1.79</v>
      </c>
      <c r="F114" s="123">
        <v>100</v>
      </c>
      <c r="G114" s="122">
        <v>2.17</v>
      </c>
      <c r="H114" s="123">
        <v>121.2290502793296</v>
      </c>
      <c r="I114" s="241">
        <v>1.79</v>
      </c>
    </row>
    <row r="115" spans="1:9" ht="15">
      <c r="A115" s="242">
        <v>8</v>
      </c>
      <c r="B115" s="117" t="s">
        <v>94</v>
      </c>
      <c r="C115" s="122"/>
      <c r="D115" s="123"/>
      <c r="E115" s="122">
        <v>39.35</v>
      </c>
      <c r="F115" s="123">
        <v>109.18423973362931</v>
      </c>
      <c r="G115" s="122">
        <v>36.04</v>
      </c>
      <c r="H115" s="123">
        <v>100</v>
      </c>
      <c r="I115" s="241">
        <v>36.04</v>
      </c>
    </row>
    <row r="116" spans="1:9" ht="15">
      <c r="A116" s="239">
        <v>9</v>
      </c>
      <c r="B116" s="117" t="s">
        <v>118</v>
      </c>
      <c r="C116" s="122"/>
      <c r="D116" s="123"/>
      <c r="E116" s="122">
        <v>18.23</v>
      </c>
      <c r="F116" s="123">
        <v>100</v>
      </c>
      <c r="G116" s="122">
        <v>18.310000000000002</v>
      </c>
      <c r="H116" s="123">
        <v>100.43883708173342</v>
      </c>
      <c r="I116" s="241">
        <v>18.23</v>
      </c>
    </row>
    <row r="117" spans="1:9" ht="15">
      <c r="A117" s="242">
        <v>10</v>
      </c>
      <c r="B117" s="117" t="s">
        <v>106</v>
      </c>
      <c r="C117" s="122"/>
      <c r="D117" s="123"/>
      <c r="E117" s="122">
        <v>45.13</v>
      </c>
      <c r="F117" s="123">
        <v>108.56386817416406</v>
      </c>
      <c r="G117" s="122">
        <v>41.57000000000001</v>
      </c>
      <c r="H117" s="123">
        <v>100</v>
      </c>
      <c r="I117" s="241">
        <v>41.57000000000001</v>
      </c>
    </row>
    <row r="118" spans="1:9" ht="15">
      <c r="A118" s="242">
        <v>11</v>
      </c>
      <c r="B118" s="117" t="s">
        <v>95</v>
      </c>
      <c r="C118" s="122"/>
      <c r="D118" s="123"/>
      <c r="E118" s="122">
        <v>39.03</v>
      </c>
      <c r="F118" s="123">
        <v>103.72043582248207</v>
      </c>
      <c r="G118" s="122">
        <v>37.629999999999995</v>
      </c>
      <c r="H118" s="123">
        <v>100</v>
      </c>
      <c r="I118" s="241">
        <v>37.629999999999995</v>
      </c>
    </row>
    <row r="119" spans="1:9" ht="15">
      <c r="A119" s="239">
        <v>12</v>
      </c>
      <c r="B119" s="117" t="s">
        <v>96</v>
      </c>
      <c r="C119" s="122"/>
      <c r="D119" s="123"/>
      <c r="E119" s="122">
        <v>20.479999999999997</v>
      </c>
      <c r="F119" s="123">
        <v>108.93617021276596</v>
      </c>
      <c r="G119" s="122">
        <v>18.799999999999997</v>
      </c>
      <c r="H119" s="123">
        <v>100</v>
      </c>
      <c r="I119" s="241">
        <v>18.799999999999997</v>
      </c>
    </row>
    <row r="120" spans="1:9" ht="15">
      <c r="A120" s="242">
        <v>13</v>
      </c>
      <c r="B120" s="117" t="s">
        <v>107</v>
      </c>
      <c r="C120" s="122"/>
      <c r="D120" s="123"/>
      <c r="E120" s="122">
        <v>11.42</v>
      </c>
      <c r="F120" s="123">
        <v>116.7689161554192</v>
      </c>
      <c r="G120" s="122">
        <v>9.780000000000001</v>
      </c>
      <c r="H120" s="123">
        <v>100</v>
      </c>
      <c r="I120" s="241">
        <v>9.780000000000001</v>
      </c>
    </row>
    <row r="121" spans="1:9" ht="15">
      <c r="A121" s="239">
        <v>14</v>
      </c>
      <c r="B121" s="117" t="s">
        <v>97</v>
      </c>
      <c r="C121" s="122"/>
      <c r="D121" s="123"/>
      <c r="E121" s="122">
        <v>12.27</v>
      </c>
      <c r="F121" s="123">
        <v>100</v>
      </c>
      <c r="G121" s="122">
        <v>13.010000000000002</v>
      </c>
      <c r="H121" s="123">
        <v>106.03096984515079</v>
      </c>
      <c r="I121" s="241">
        <v>12.27</v>
      </c>
    </row>
    <row r="122" spans="1:9" ht="15">
      <c r="A122" s="242">
        <v>15</v>
      </c>
      <c r="B122" s="117" t="s">
        <v>98</v>
      </c>
      <c r="C122" s="122"/>
      <c r="D122" s="123"/>
      <c r="E122" s="122">
        <v>41.91</v>
      </c>
      <c r="F122" s="123">
        <v>109.3114241001565</v>
      </c>
      <c r="G122" s="122">
        <v>38.339999999999996</v>
      </c>
      <c r="H122" s="123">
        <v>100</v>
      </c>
      <c r="I122" s="241">
        <v>38.339999999999996</v>
      </c>
    </row>
    <row r="123" spans="1:9" ht="15">
      <c r="A123" s="239">
        <v>16</v>
      </c>
      <c r="B123" s="117" t="s">
        <v>120</v>
      </c>
      <c r="C123" s="122"/>
      <c r="D123" s="123"/>
      <c r="E123" s="122">
        <v>3.89</v>
      </c>
      <c r="F123" s="123">
        <v>101.03896103896103</v>
      </c>
      <c r="G123" s="122">
        <v>3.85</v>
      </c>
      <c r="H123" s="123">
        <v>100</v>
      </c>
      <c r="I123" s="241">
        <v>3.85</v>
      </c>
    </row>
    <row r="124" spans="1:9" ht="15">
      <c r="A124" s="242">
        <v>17</v>
      </c>
      <c r="B124" s="117" t="s">
        <v>99</v>
      </c>
      <c r="C124" s="122"/>
      <c r="D124" s="123"/>
      <c r="E124" s="122">
        <v>7.42</v>
      </c>
      <c r="F124" s="123">
        <v>103.05555555555557</v>
      </c>
      <c r="G124" s="122">
        <v>7.199999999999999</v>
      </c>
      <c r="H124" s="123">
        <v>100</v>
      </c>
      <c r="I124" s="241">
        <v>7.199999999999999</v>
      </c>
    </row>
    <row r="125" spans="1:9" ht="15">
      <c r="A125" s="239">
        <v>18</v>
      </c>
      <c r="B125" s="117" t="s">
        <v>100</v>
      </c>
      <c r="C125" s="122"/>
      <c r="D125" s="123"/>
      <c r="E125" s="122">
        <v>116.80000000000001</v>
      </c>
      <c r="F125" s="123">
        <v>100</v>
      </c>
      <c r="G125" s="122">
        <v>118.57999999999997</v>
      </c>
      <c r="H125" s="123">
        <v>101.52397260273969</v>
      </c>
      <c r="I125" s="241">
        <v>116.80000000000001</v>
      </c>
    </row>
    <row r="126" spans="1:9" ht="15">
      <c r="A126" s="242">
        <v>19</v>
      </c>
      <c r="B126" s="117" t="s">
        <v>101</v>
      </c>
      <c r="C126" s="122"/>
      <c r="D126" s="123"/>
      <c r="E126" s="122">
        <v>121.52000000000001</v>
      </c>
      <c r="F126" s="123">
        <v>100</v>
      </c>
      <c r="G126" s="122">
        <v>122.22</v>
      </c>
      <c r="H126" s="123">
        <v>100.57603686635943</v>
      </c>
      <c r="I126" s="241">
        <v>121.52000000000001</v>
      </c>
    </row>
    <row r="127" spans="1:9" ht="15">
      <c r="A127" s="239">
        <v>20</v>
      </c>
      <c r="B127" s="117" t="s">
        <v>102</v>
      </c>
      <c r="C127" s="122"/>
      <c r="D127" s="123"/>
      <c r="E127" s="122">
        <v>39.06000000000001</v>
      </c>
      <c r="F127" s="123">
        <v>104.66237942122187</v>
      </c>
      <c r="G127" s="122">
        <v>37.32000000000001</v>
      </c>
      <c r="H127" s="123">
        <v>100</v>
      </c>
      <c r="I127" s="241">
        <v>37.32000000000001</v>
      </c>
    </row>
  </sheetData>
  <sheetProtection/>
  <mergeCells count="43">
    <mergeCell ref="A82:B84"/>
    <mergeCell ref="C82:D83"/>
    <mergeCell ref="E82:F83"/>
    <mergeCell ref="I56:J57"/>
    <mergeCell ref="M56:N57"/>
    <mergeCell ref="O56:O58"/>
    <mergeCell ref="M82:N83"/>
    <mergeCell ref="G82:H83"/>
    <mergeCell ref="I82:J83"/>
    <mergeCell ref="K82:L83"/>
    <mergeCell ref="A104:I104"/>
    <mergeCell ref="A105:B107"/>
    <mergeCell ref="C105:D106"/>
    <mergeCell ref="E105:F106"/>
    <mergeCell ref="G105:H106"/>
    <mergeCell ref="I105:I107"/>
    <mergeCell ref="K56:L57"/>
    <mergeCell ref="O31:O33"/>
    <mergeCell ref="A55:O55"/>
    <mergeCell ref="A56:B58"/>
    <mergeCell ref="C56:D57"/>
    <mergeCell ref="E56:F57"/>
    <mergeCell ref="G56:H57"/>
    <mergeCell ref="C31:D32"/>
    <mergeCell ref="E31:F32"/>
    <mergeCell ref="G31:H32"/>
    <mergeCell ref="G6:H7"/>
    <mergeCell ref="K31:L32"/>
    <mergeCell ref="M31:N32"/>
    <mergeCell ref="M6:N7"/>
    <mergeCell ref="I6:J7"/>
    <mergeCell ref="K6:L7"/>
    <mergeCell ref="I31:J32"/>
    <mergeCell ref="O82:O84"/>
    <mergeCell ref="A81:O81"/>
    <mergeCell ref="A2:O2"/>
    <mergeCell ref="A5:O5"/>
    <mergeCell ref="A6:B8"/>
    <mergeCell ref="C6:D7"/>
    <mergeCell ref="E6:F7"/>
    <mergeCell ref="O6:O8"/>
    <mergeCell ref="A30:O30"/>
    <mergeCell ref="A31:B33"/>
  </mergeCells>
  <conditionalFormatting sqref="D108:D127 H108:H127 F108:F127 D34:D54 N34:N54 L34:L54 J34:J54 H34:H54 F34:F54 D9:F29 J9:L29 H9:H29 N9:N29 N59:N80 L59:L80 H59:H80 F59:F80 D59:D80 J59:J80 D85:D103 J85:J103 L85:L103 F85:F103 H85:H103 N85:N103">
    <cfRule type="cellIs" priority="5" dxfId="22" operator="equal" stopIfTrue="1">
      <formula>100</formula>
    </cfRule>
  </conditionalFormatting>
  <printOptions horizontalCentered="1"/>
  <pageMargins left="0.3937007874015748" right="0.5511811023622047" top="0.4330708661417323" bottom="0.35433070866141736" header="0.5118110236220472" footer="0.1968503937007874"/>
  <pageSetup horizontalDpi="300" verticalDpi="300" orientation="landscape" paperSize="9" scale="63" r:id="rId1"/>
  <rowBreaks count="2" manualBreakCount="2">
    <brk id="53" max="14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Tmima Ipiresion Pliroforikis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2013-01-18T10:00:51Z</cp:lastPrinted>
  <dcterms:created xsi:type="dcterms:W3CDTF">2008-04-22T08:15:24Z</dcterms:created>
  <dcterms:modified xsi:type="dcterms:W3CDTF">2013-02-21T08:18:53Z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-1524204260</vt:i4>
  </property>
  <property fmtid="{D5CDD505-2E9C-101B-9397-08002B2CF9AE}" pid="3" name="_EmailSubject">
    <vt:lpwstr>Paratiritirio Timon Megalon Yperagoron 01.09.09_Α΄</vt:lpwstr>
  </property>
  <property fmtid="{D5CDD505-2E9C-101B-9397-08002B2CF9AE}" pid="4" name="_AuthorEmail">
    <vt:lpwstr>imitsinga@mcit.gov.cy</vt:lpwstr>
  </property>
  <property fmtid="{D5CDD505-2E9C-101B-9397-08002B2CF9AE}" pid="5" name="_AuthorEmailDisplayName">
    <vt:lpwstr>Irene Mitsinga</vt:lpwstr>
  </property>
  <property fmtid="{D5CDD505-2E9C-101B-9397-08002B2CF9AE}" pid="6" name="_ReviewingToolsShownOnce">
    <vt:lpwstr/>
  </property>
</Properties>
</file>