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45" windowWidth="6015" windowHeight="4080" tabRatio="806" activeTab="3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'!$A$1:$E$47</definedName>
    <definedName name="_xlnm.Print_Area" localSheetId="1">'2_ΡΑΒΔΟΓΡΑΜΜΑΤΑ_ΚΑΤΑΤΑΞΗ ΥΠΕΡ.'!$A$1:$F$116,'2_ΡΑΒΔΟΓΡΑΜΜΑΤΑ_ΚΑΤΑΤΑΞΗ ΥΠΕΡ.'!$B$123:$D$168</definedName>
    <definedName name="_xlnm.Print_Area" localSheetId="2">'3_ΚΥΚΛΙΚΑ ΔΙΑΓΡΑΜΜΑΤΑ_ΦΘΗΝΟΤΕΡΑ'!$A$1:$I$135,'3_ΚΥΚΛΙΚΑ ΔΙΑΓΡΑΜΜΑΤΑ_ΦΘΗΝΟΤΕΡΑ'!$B$147:$K$170</definedName>
    <definedName name="_xlnm.Print_Area" localSheetId="3">'4_ΦΘΗΝΟΤΕΡΕΣ ΚΑΤΗΓΟΡΙΕΣ'!$A$1:$Q$114</definedName>
  </definedNames>
  <calcPr fullCalcOnLoad="1"/>
</workbook>
</file>

<file path=xl/sharedStrings.xml><?xml version="1.0" encoding="utf-8"?>
<sst xmlns="http://schemas.openxmlformats.org/spreadsheetml/2006/main" count="417" uniqueCount="133">
  <si>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</si>
  <si>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</si>
  <si>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</si>
  <si>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</si>
  <si>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</si>
  <si>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</si>
  <si>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</si>
  <si>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</si>
  <si>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</si>
  <si>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</si>
  <si>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</si>
  <si>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</si>
  <si>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</si>
  <si>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</si>
  <si>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</si>
  <si>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</si>
  <si>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</si>
  <si>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</si>
  <si>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</si>
  <si>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</si>
  <si>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</si>
  <si>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</si>
  <si>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ΜΙΝ</t>
  </si>
  <si>
    <t>ΚΟΣΤΟΣ</t>
  </si>
  <si>
    <t>ΔΕΙΚΤΗΣ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</si>
  <si>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</si>
  <si>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</si>
  <si>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</si>
  <si>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</si>
  <si>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</si>
  <si>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</si>
  <si>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</si>
  <si>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</si>
  <si>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</si>
  <si>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</si>
  <si>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</si>
  <si>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</si>
  <si>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</si>
  <si>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</si>
  <si>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</si>
  <si>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</si>
  <si>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</si>
  <si>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</si>
  <si>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</si>
  <si>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</si>
  <si>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</si>
  <si>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</si>
  <si>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</si>
  <si>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>ΥΠΕΡΑΓΟΡΑ ΠΑΠΑΓΙΑΝΝΗΣ ΑΓ. ΙΛΑΡΙΩΝΟΣ 53, 1023,ΚΑΪΜΑΚΛΙ</t>
  </si>
  <si>
    <t>ΥΠΕΡΑΓΟΡΑ  OLYMPIC ΣΑΝΤΑΡΟΖΑΣ 5, 2035, ΣΤΟΒΟΛΟΣ (ΠΕΡΙΟΧΗ ΣΤΑΥΡΟΥ)</t>
  </si>
  <si>
    <t>ΥΠΕΡΑΓΟΡΑ  Α. ΑΥΓΟΥΣΤΗ ΛΕΩΦ. ΤΣΕΡΙΟΥ 82, 2043 ΣΤΡΟΒΟΛΟΣ</t>
  </si>
  <si>
    <t>ΥΠΕΡΑΓΟΡΑ  Σ. ΓΕΩΡΓΙΑΔΗ ΙΠΠΟΔΡΟΜΙΩΝ 18, 2364 ΑΓΙΟΣ ΔΟΜΕΤΙΟΣ</t>
  </si>
  <si>
    <t>ΥΠΕΡΑΓΟΡΑ  ΚΟΛΙΑΣ ΑΡΧ. ΜΑΚΑΡΙΟΥ 185 ΛΑΚΑΤΑΜΕΙΑ</t>
  </si>
  <si>
    <t>ΥΠΕΡΑΓΟΡΑ  ΔΗΜΟΣ ΛΕΩΦ. ΣΤΡΟΒΟΛΟΥ 132, 2042 ΣΤΡΟΒΟΛΟΣ</t>
  </si>
  <si>
    <t>ΥΠΕΡΑΓΟΡΑ Μ.ΝΙΚΟΛΑΟΥ &amp; ΥΙΟΣ (ΖΗΝΩΝΟΣ ΡΩΣΣΙΔΗ, 3082 ΛΕΜΕΣΟΣ)</t>
  </si>
  <si>
    <t>ΥΠΕΡΑΓΟΡΑ  ΣΙΗΚΚΗ                         (28ΗΣ ΟΚΤΩΒΡΙΟΥ 31, ΑΡΑΔΙΠΠΟΥ)</t>
  </si>
  <si>
    <t>ΥΠΕΡΑΓΟΡΑ  ΑΛΑΜΠΡΙΤΗΣ                                  (25ΗΣ ΜΑΡΤΙΟΥ 4 , ΑΡΑΔΙΠΠΟΥ)</t>
  </si>
  <si>
    <t>ΛΑΙΚΗ ΥΠΕΡΑΓΟΡΑ ΤΡΕΜETΟΥΣΙΩΤΗΣ                    (ΜΥΣΤΡΑ 67, ΑΓΙΟΣ ΝΙΚΟΛΑΟΣ, ΠΕΡ. ΝΕΟΥ ΝΟΣΟΚΟΜΕΙΟΥ)</t>
  </si>
  <si>
    <t>ΥΠΕΡΑΓΟΡΑ  ΤΡΙΑΝΤΑΦΥΛΛΟΥ                (ΓΡΑΒΙΑΣ 22, 7550, ΚΙΤΙ)</t>
  </si>
  <si>
    <t>ΥΠΕΡΑΓΟΡΑ  ΙΟΡΔΑΝΟΥΣ (ΧΡΙΣΤΟΥ ΚΕΛΗ 8, 8574,ΚΙΣΣΟΝΕΡΓΑ)</t>
  </si>
  <si>
    <t>ΥΠΕΡΑΓΟΡΑ ΘΡΑΣΟΣ (ΑΡΧ.ΜΑΚΑΡΙΟΥ 102, 8200, ΓΕΡΟΣΚΗΠΟΥ</t>
  </si>
  <si>
    <t>ΥΠΕΡΑΓΟΡΑ  ΒΛΑΔΙΜΗΡΟΥ (ΛΕΩΦ.ΕΛΛΑΔΟΣ 29, 8020, ΠΑΦΟΣ)</t>
  </si>
  <si>
    <t>ΥΠΕΡΑΓΟΡΑ ΛΙΤΣΑ ΒΑΡΩΣΙΩΝ 101, 5522 ΒΡΥΣΟΥΛΛΕΣ</t>
  </si>
  <si>
    <t>ΥΠΕΡΑΓΟΡΑ  ΞΕΝΗΣ ΣΑΛΑΜΙΝΟΣ 81, 5282 ΠΑΡΑΛΙΜΝΙ</t>
  </si>
  <si>
    <t>ΛΑΪΚΗ ΑΓΟΡΑ ΠΟΤΑΜΟΣ ΔΗΜΗΤΡΑΣ 39, 5282 ΠΑΡΑΛΙΜΝΙ</t>
  </si>
  <si>
    <t xml:space="preserve">ΗΜΕΡΟΜΗΝΙΑ: </t>
  </si>
  <si>
    <t>ΣΥΓΚΕΝΤΡΩΤΙΚΑ ΑΠΟΤΕΛΕΣΜΑΤΑ ΠΑΡΑΤΗΡΗΤΗΡΙΟΥ ΤΙΜΩΝ ΜΙΚΡΩΝ ΥΠΕΡΑΓΟΡΩΝ</t>
  </si>
  <si>
    <t>1_ΠΙΝΑΚΕΣ ΣΥΝΟΛΙΚΟΥ ΚΟΣΤΟΥΣ ΑΓΟΡΑΣ ΚΟΙΝΩΝ ΠΡΟΪΟΝΤΩΝ ΚΑΙ ΔΕΙΚΤΗΣ ΤΙΜΩΝ ΜΙΚΡΩΝ ΥΠΕΡΑΓΟΡΩΝ ΑΝΑ ΕΠΑΡΧΙΑ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</si>
  <si>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ΜΙΚΡΩΝ ΥΠΕΡΑΓΟΡΩΝ ΑΝΑ ΕΠΑΡΧΙΑ</t>
  </si>
  <si>
    <t>ΚΥΚΛΙΚΑ ΔΙΑΓΡΑΜΜΑΤΑ ΒΑΣΕΙ ΤΩΝ ΚΟΙΝΩΝ ΠΡΟΪΟΝΩΝ/ ΚΑΤΗΓΟΡΙΩΝ ΠΟΥ ΠΑΡΟΥΣΙΑΖΟΝΤΑΙ ΦΘΗΝΟΤΕΡΕΣ ΟΙ ΜΙΚΡΕΣ ΥΠΕΡΑΓΟΡΕΣ ΑΝΑ ΕΠΑΡΧΙΑ</t>
  </si>
  <si>
    <t>4_ΦΘΗΝΟΤΕΡΕΣ ΚΑΤΗΓΟΡΙΕΣ ΣΤΑ ΚΟΙΝΑ ΠΡΟΪΟΝΤΑ ΠΟΥ ΠΑΡΟΥΣΙΑΖΕΙ Η ΚAΘΕ ΜΙΚΡΗ ΥΠΕΡΑΓΟΡΑ ΑΝΑ ΕΠΑΡΧΙΑ ΒΑΣΕΙ ΤΟΥ ΔΕΙΚΤΗ ΤΙΜΩΝ (100%)</t>
  </si>
  <si>
    <t>ΑΡΙΘΜΟΣ  ΚΑΤΗΓΟΡΙΩΝ</t>
  </si>
  <si>
    <t>ΥΠΕΡΑΓΟΡΑ  ΥK LONDON          (ΛΕΩΦ. ΜΕΣΟΓΗΣ 57, 8020, ΠΑΦΟΣ)</t>
  </si>
  <si>
    <t>ΥΠΕΡΑΓΟΡΑ D.S PAPHOS SUPERMARKET (ΛΕΩΦ.ΝΕΟΦΥΤΟΥ ΝΙΚΟΛΑΪΔΗ 45, 8011 ΠΑΦΟΣ)</t>
  </si>
  <si>
    <t>ΥΠΕΡΑΓΟΡΑ ΘΕΑ ΤΟΥΜΠΑ ΘΕΟΔΟΣΗ ΠΙΕΡΙΔΗ 45, 248 ΤΣΕΡΙ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</si>
  <si>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</si>
  <si>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</si>
  <si>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</si>
  <si>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</si>
  <si>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>ΓΑΛΑ ΦΡΕΣΚΟ</t>
  </si>
  <si>
    <t>ΓΙΑΟΥΡΤΙ</t>
  </si>
  <si>
    <t>ΧΑΛΛΟΥΜΙΑ &amp; ΤΥΡΙΑ</t>
  </si>
  <si>
    <t>ΜΑΚΑΡΟΝΙΑ ΑΛΕΥΡΑ ΚΑΙ ΑΛΛΑ ΠΡΟΙΟΝΤΑ</t>
  </si>
  <si>
    <t>ΔΗΜΗΤΡΙΑΚΑ ΚΑΙ ΠΑΙΔΙΚΕΣ ΤΡΟΦΕΣ</t>
  </si>
  <si>
    <t xml:space="preserve">ΚΑΦΕΣ,ΤΣΑΙ ΚΑΙ ΖΑΧΑΡΗ </t>
  </si>
  <si>
    <t>ΟΙΝΟΠΝΕΥΜΑΤΩΔΗ ΠΟΤΑ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</si>
  <si>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</si>
  <si>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</si>
  <si>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</si>
  <si>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</si>
  <si>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</si>
  <si>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</si>
  <si>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</si>
  <si>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</si>
  <si>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>ΒΛΑΔΙΜΗΡΟΥ (ΛΕΩΦ.ΕΛΛΑΔΟΣ)</t>
  </si>
  <si>
    <t>ΘΡΑΣΟΣ (ΓΕΡΟΣΚΗΠΟΥ)</t>
  </si>
  <si>
    <t>ΗΛΙΑΣ (ΛΕΩΦ.ΜΕΣΟΓΗΣ)</t>
  </si>
  <si>
    <t>ΙΟΡΔΑΝΟΥΣ (ΚΙΣΣΟΝΕΡΓΑ)</t>
  </si>
  <si>
    <t>YK LONDON (ΛΕΩΦ.ΜΕΣΟΓΗΣ)</t>
  </si>
  <si>
    <t>ΓΑΛΑ ΖΑΧΑΡΟΥΧΟ/ΕΒΑΠΟΡΕ</t>
  </si>
  <si>
    <t>ΑΛΛΑΝΤΙΚΑ</t>
  </si>
  <si>
    <t>23/10/14</t>
  </si>
  <si>
    <t xml:space="preserve"> AGGELOS SUPERMARKET ( ΓΕΡΟΣΚΗΠΟΥ)</t>
  </si>
  <si>
    <t>ΤΟ ΠΡΩΤΟ (ΕΥΓΕΝΙΟΥ ΒΟΥΛΓΑΡΕΩΣ)</t>
  </si>
  <si>
    <t>ΤΣΙΑΡΤΑΣ (ΑΓΙΑ ΦΥΛΑ)</t>
  </si>
  <si>
    <t>Μ.ΝΙΚΟΛΑΟΥ &amp; ΥΙΟΣ (ΛΕΜΕΣΟΣ)</t>
  </si>
  <si>
    <t>ΥΠΕΡΑΓΟΡΑ        ΑΓΙΟΣ ΓΕΩΡΓΙΟΣ</t>
  </si>
  <si>
    <t>ΑΛΦΑ-ΣΙΓΜΑ ΣΟΦΟΚΛΕΟΥΣ (ΛΕΜΕΣΟΣ)</t>
  </si>
  <si>
    <t>ΠΑΠΑΣ (ΓΕΡΜΑΣΟΓΕΙΑ)</t>
  </si>
  <si>
    <t>ΕΛΑΙΟΛΑΔΑ ΚΑΙ ΣΠΟΡΕΛΑΙΑ</t>
  </si>
  <si>
    <t>ΚΑΤΕΨΥΓΜΕΝΑ ΛΑΧΑΝΙΚΑ</t>
  </si>
  <si>
    <t>ΣΥΝΟΛΙΚΟ ΚΟΣΤΟΣ ΑΓΟΡΑΣ  ΚΑΙ ΔΕΙΚΤΗΣ ΤΙΜΩΝ 61 ΚΟΙΝΩΝ ΠΡΟΪΟΝΤΩΝ ΑΝΑ ΥΠΕΡΑΓΟΡΑ ΑΝΑ ΚΑΤΗΓΟΡΙΑ - ΛΕΜΕΣΟΣ</t>
  </si>
  <si>
    <r>
      <t>ΣΥΝΟΛΙΚΟ ΚΟΣΤΟΣ ΑΓΟΡΑΣ  ΚΑΙ ΔΕΙΚΤΗΣ ΤΙ</t>
    </r>
    <r>
      <rPr>
        <b/>
        <sz val="12"/>
        <color indexed="8"/>
        <rFont val="Arial"/>
        <family val="2"/>
      </rPr>
      <t>ΜΩΝ</t>
    </r>
    <r>
      <rPr>
        <b/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>61</t>
    </r>
    <r>
      <rPr>
        <b/>
        <sz val="12"/>
        <rFont val="Arial"/>
        <family val="2"/>
      </rPr>
      <t xml:space="preserve"> Κ</t>
    </r>
    <r>
      <rPr>
        <b/>
        <sz val="12"/>
        <color indexed="8"/>
        <rFont val="Arial"/>
        <family val="2"/>
      </rPr>
      <t>ΟΙΝ</t>
    </r>
    <r>
      <rPr>
        <b/>
        <sz val="12"/>
        <rFont val="Arial"/>
        <family val="2"/>
      </rPr>
      <t>ΩΝ ΠΡΟΪΟΝΤΩΝ ΑΝΑ ΥΠΕΡΑΓΟΡΑ ΑΝΑ ΚΑΤΗΓΟΡΙΑ - ΠΑΦΟΣ</t>
    </r>
  </si>
  <si>
    <t>ΠΟΤΑΜΟΣ ΠΑΛΑΛΙΜΝΙ</t>
  </si>
  <si>
    <t>ΞΕΝΗΣ ΠΑΡΑΛΙΜΝΙ</t>
  </si>
  <si>
    <t>ΛΙΤΣΑ ΒΡΥΣΟΥΛΛΕΣ</t>
  </si>
  <si>
    <t>ΥΠΕΡΑΓΟΡΑ  Α&amp;Α ΛΑΖΑΡΗ ΛΙΟΠΕΤΡΙ</t>
  </si>
  <si>
    <t>ΣΥΝΟΛΙΚΟ ΚΟΣΤΟΣ ΑΓΟΡΑΣ ΚΑΙ ΔΕΙΚΤΗΣ ΤΙΜΩΝ 45 ΚΟΙΝΩΝ ΠΡΟΪΟΝΤΩΝ ΑΝΑ ΥΠΕΡΑΓΟΡΑ ΑΝΑ ΚΑΤΗΓΟΡΙΑ - ΑΜΜΟΧΩΣΤΟΣ</t>
  </si>
  <si>
    <t>Α. ΑΥΓΟΥΣΤΗ (ΛΕΩΦ. ΤΣΕΡΙΟΥ ΣΤΡΟΒΟΛΟΣ)</t>
  </si>
  <si>
    <t>ΚΟΛΙΑΣ (ΑΡΧ. ΜΑΚΑΡΙΟΥ ΛΑΚΑΤΑΜΕΙΑ)</t>
  </si>
  <si>
    <t>ΠΑΠΑΓΙΑΝΝΗΣ (ΑΓ. ΙΛΑΡΙΩΝΟΣ ΚΑΪΜΑΚΛΙ)</t>
  </si>
  <si>
    <t>Σ. ΓΕΩΡΓΙΑΔΗ (ΙΠΠΟΔΡΟΜΙΩΝ ΑΓΙΟΣ ΔΟΜΕΤΙΟΣ)</t>
  </si>
  <si>
    <t>OLYMPIC (ΣΑΝΤΑΡΟΖΑΣ ΣΤΟΒΟΛΟΣ)</t>
  </si>
  <si>
    <t>ΘΕΑ ΤΟΥΜΠΑ 45, ΤΣΕΡΙ</t>
  </si>
  <si>
    <t>Α/ΦΟΙ ΠΗΛΑΒΑΚΗ (ΛΕΩΦ. ΑΘΑΛΑΣΣΑΣ ΣΤΡΟΒΟΛΟΣ)</t>
  </si>
  <si>
    <t>ΔΗΜΟΣ No.4 
(ΛΕΩΦ. ΑΡΙΣΤΟΦΑΝΟΥΣ 15, 
 ΣΤΡΟΒΟΛΟΣ)</t>
  </si>
  <si>
    <t>ΟΣΠΡΙΑ</t>
  </si>
  <si>
    <r>
      <t>ΣΥΝΟΛΙΚΟ ΚΟΣΤΟΣ ΑΓΟΡΑΣ  ΚΑΙ ΔΕΙΚΤΗΣ ΤΙΜ</t>
    </r>
    <r>
      <rPr>
        <b/>
        <sz val="12"/>
        <rFont val="Arial"/>
        <family val="2"/>
      </rPr>
      <t>Ω</t>
    </r>
    <r>
      <rPr>
        <b/>
        <sz val="12"/>
        <color indexed="8"/>
        <rFont val="Arial"/>
        <family val="2"/>
      </rPr>
      <t xml:space="preserve">Ν </t>
    </r>
    <r>
      <rPr>
        <b/>
        <sz val="12"/>
        <rFont val="Arial"/>
        <family val="2"/>
      </rPr>
      <t>88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</t>
    </r>
    <r>
      <rPr>
        <b/>
        <sz val="12"/>
        <color indexed="8"/>
        <rFont val="Arial"/>
        <family val="2"/>
      </rPr>
      <t>ΙΝΩΝ ΠΡΟΪΟΝΤΩΝ ΑΝΑ ΥΠΕΡΑΓΟΡΑ ΑΝΑ ΚΑΤΗΓΟΡΙΑ - ΛΕΥΚΩΣΙΑ</t>
    </r>
  </si>
  <si>
    <t>ΤΡΕΜΕΤΟΥΣΙΩΤΗΣ (ΜΥΣΤΡΑ, ΑΓΙΟΣ ΝΙΚΟΛΑΟΣ)</t>
  </si>
  <si>
    <t>ΑΛΑΜΠΡΙΤΗΣ (25ΗΣ ΜΑΡΤΙΟΥ, ΑΡΑΔΙΠΠΟΥ)</t>
  </si>
  <si>
    <t>ΤΡΙΑΝΤΑΦΥΛΛΟΥ (ΓΡΑΒΙΑΣ, ΚΙΤΙ)</t>
  </si>
  <si>
    <t>ΣΙΗΚΚΗ (28ΗΣ ΟΚΤΩΒΡΙΟΥ, ΑΡΑΔΙΠΠΟΥ)</t>
  </si>
  <si>
    <r>
      <t>ΣΥΝΟΛΙΚΟ ΚΟΣΤΟΣ ΑΓΟΡΑΣ  ΚΑΙ ΔΕΙΚΤΗΣ ΤΙΜΩΝ 88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ΚΟΙΝΩΝ ΠΡΟΪΟΝΤΩΝ ΑΝΑ ΥΠΕΡΑΓΟΡΑ ΑΝΑ ΚΑΤΗΓΟΡΙΑ - ΛΑΡΝΑΚΑ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</si>
</sst>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  <numFmt numFmtId="189" formatCode="dd/mm/yy;@"/>
  </numFmts>
  <fonts count="7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Arial"/>
      <family val="2"/>
    </font>
    <font>
      <b/>
      <sz val="22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2"/>
      <name val="Arial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8.5"/>
      <color indexed="8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58" fillId="0" borderId="0" xfId="101">
      <alignment/>
      <protection/>
    </xf>
    <xf numFmtId="49" fontId="59" fillId="0" borderId="0" xfId="101" applyNumberFormat="1" applyFont="1" applyProtection="1">
      <alignment/>
      <protection locked="0"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59" fillId="0" borderId="0" xfId="101" applyFont="1">
      <alignment/>
      <protection/>
    </xf>
    <xf numFmtId="0" fontId="61" fillId="0" borderId="0" xfId="101" applyFont="1" applyAlignment="1">
      <alignment horizontal="left" vertical="center" readingOrder="1"/>
      <protection/>
    </xf>
    <xf numFmtId="0" fontId="62" fillId="0" borderId="12" xfId="101" applyFont="1" applyBorder="1" applyAlignment="1">
      <alignment horizontal="right"/>
      <protection/>
    </xf>
    <xf numFmtId="49" fontId="62" fillId="0" borderId="13" xfId="101" applyNumberFormat="1" applyFont="1" applyBorder="1" applyAlignment="1">
      <alignment horizontal="left"/>
      <protection/>
    </xf>
    <xf numFmtId="0" fontId="58" fillId="0" borderId="13" xfId="101" applyBorder="1" applyAlignment="1">
      <alignment horizontal="center"/>
      <protection/>
    </xf>
    <xf numFmtId="0" fontId="58" fillId="0" borderId="13" xfId="101" applyBorder="1">
      <alignment/>
      <protection/>
    </xf>
    <xf numFmtId="0" fontId="58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3" fillId="0" borderId="0" xfId="101" applyFont="1" applyBorder="1" applyAlignment="1">
      <alignment horizontal="center" vertical="center"/>
      <protection/>
    </xf>
    <xf numFmtId="0" fontId="64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101" applyFont="1" applyBorder="1" applyAlignment="1" applyProtection="1">
      <alignment horizontal="left" vertical="center"/>
      <protection/>
    </xf>
    <xf numFmtId="0" fontId="35" fillId="0" borderId="43" xfId="101" applyFont="1" applyBorder="1" applyAlignment="1">
      <alignment/>
      <protection/>
    </xf>
    <xf numFmtId="49" fontId="65" fillId="0" borderId="0" xfId="101" applyNumberFormat="1" applyFont="1" applyAlignment="1" applyProtection="1">
      <alignment horizontal="left" vertical="center"/>
      <protection locked="0"/>
    </xf>
    <xf numFmtId="0" fontId="58" fillId="0" borderId="0" xfId="101" applyAlignment="1">
      <alignment horizontal="left"/>
      <protection/>
    </xf>
    <xf numFmtId="0" fontId="66" fillId="0" borderId="0" xfId="101" applyFont="1" applyAlignment="1">
      <alignment horizontal="left" vertical="center" readingOrder="1"/>
      <protection/>
    </xf>
    <xf numFmtId="0" fontId="66" fillId="0" borderId="0" xfId="101" applyFont="1" applyAlignment="1">
      <alignment horizontal="center" vertical="center" readingOrder="1"/>
      <protection/>
    </xf>
    <xf numFmtId="0" fontId="67" fillId="0" borderId="0" xfId="101" applyFont="1" applyAlignment="1">
      <alignment horizontal="center" vertical="center"/>
      <protection/>
    </xf>
    <xf numFmtId="0" fontId="68" fillId="0" borderId="0" xfId="101" applyFont="1">
      <alignment/>
      <protection/>
    </xf>
    <xf numFmtId="0" fontId="58" fillId="0" borderId="0" xfId="101" applyBorder="1">
      <alignment/>
      <protection/>
    </xf>
    <xf numFmtId="0" fontId="69" fillId="0" borderId="0" xfId="101" applyFont="1" applyAlignment="1">
      <alignment horizontal="right" vertical="top"/>
      <protection/>
    </xf>
    <xf numFmtId="49" fontId="69" fillId="0" borderId="0" xfId="101" applyNumberFormat="1" applyFont="1" applyAlignment="1">
      <alignment vertical="top"/>
      <protection/>
    </xf>
    <xf numFmtId="0" fontId="36" fillId="0" borderId="12" xfId="101" applyFont="1" applyBorder="1" applyAlignment="1">
      <alignment horizontal="right" vertical="center"/>
      <protection/>
    </xf>
    <xf numFmtId="0" fontId="36" fillId="0" borderId="13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44" xfId="101" applyFont="1" applyBorder="1" applyAlignment="1" applyProtection="1">
      <alignment horizontal="center" vertical="center"/>
      <protection locked="0"/>
    </xf>
    <xf numFmtId="0" fontId="36" fillId="0" borderId="45" xfId="101" applyFont="1" applyBorder="1" applyAlignment="1" applyProtection="1">
      <alignment horizontal="center" vertical="center" wrapText="1"/>
      <protection locked="0"/>
    </xf>
    <xf numFmtId="0" fontId="36" fillId="0" borderId="46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47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4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48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50" xfId="101" applyFont="1" applyBorder="1" applyAlignment="1">
      <alignment horizontal="center" vertical="center"/>
      <protection/>
    </xf>
    <xf numFmtId="0" fontId="36" fillId="0" borderId="51" xfId="101" applyFont="1" applyBorder="1" applyAlignment="1" applyProtection="1">
      <alignment horizontal="center" vertical="center"/>
      <protection locked="0"/>
    </xf>
    <xf numFmtId="0" fontId="36" fillId="0" borderId="52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53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8" fillId="0" borderId="0" xfId="101" applyFont="1" applyAlignment="1">
      <alignment horizontal="center" vertical="center"/>
      <protection/>
    </xf>
    <xf numFmtId="0" fontId="36" fillId="0" borderId="54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180" fontId="37" fillId="0" borderId="53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58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0" fontId="22" fillId="20" borderId="35" xfId="0" applyFont="1" applyFill="1" applyBorder="1" applyAlignment="1" applyProtection="1">
      <alignment horizontal="center" vertical="center"/>
      <protection locked="0"/>
    </xf>
    <xf numFmtId="180" fontId="22" fillId="20" borderId="47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7" xfId="0" applyNumberFormat="1" applyFont="1" applyFill="1" applyBorder="1" applyAlignment="1" applyProtection="1">
      <alignment horizontal="center" vertical="center"/>
      <protection locked="0"/>
    </xf>
    <xf numFmtId="0" fontId="22" fillId="20" borderId="40" xfId="0" applyNumberFormat="1" applyFont="1" applyFill="1" applyBorder="1" applyAlignment="1" applyProtection="1">
      <alignment horizontal="center" vertical="center"/>
      <protection locked="0"/>
    </xf>
    <xf numFmtId="0" fontId="22" fillId="20" borderId="41" xfId="0" applyFont="1" applyFill="1" applyBorder="1" applyAlignment="1" applyProtection="1">
      <alignment horizontal="center" vertical="center"/>
      <protection locked="0"/>
    </xf>
    <xf numFmtId="180" fontId="22" fillId="2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48" xfId="0" applyNumberFormat="1" applyFont="1" applyFill="1" applyBorder="1" applyAlignment="1" applyProtection="1">
      <alignment horizontal="center" vertical="center"/>
      <protection locked="0"/>
    </xf>
    <xf numFmtId="0" fontId="22" fillId="20" borderId="30" xfId="0" applyNumberFormat="1" applyFont="1" applyFill="1" applyBorder="1" applyAlignment="1" applyProtection="1">
      <alignment horizontal="center" vertical="center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48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 applyProtection="1">
      <alignment horizontal="center" vertical="center" wrapText="1"/>
      <protection locked="0"/>
    </xf>
    <xf numFmtId="0" fontId="19" fillId="0" borderId="4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53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19" fillId="0" borderId="57" xfId="0" applyFont="1" applyBorder="1" applyAlignment="1" applyProtection="1">
      <alignment horizontal="center" vertical="center" wrapText="1"/>
      <protection locked="0"/>
    </xf>
    <xf numFmtId="180" fontId="22" fillId="25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48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48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NumberFormat="1" applyFont="1" applyFill="1" applyBorder="1" applyAlignment="1" applyProtection="1">
      <alignment horizontal="center" vertical="center"/>
      <protection locked="0"/>
    </xf>
    <xf numFmtId="180" fontId="22" fillId="0" borderId="53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20" xfId="0" applyNumberFormat="1" applyFont="1" applyFill="1" applyBorder="1" applyAlignment="1" applyProtection="1">
      <alignment horizontal="center" vertical="center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0" borderId="31" xfId="0" applyFont="1" applyFill="1" applyBorder="1" applyAlignment="1" applyProtection="1">
      <alignment horizontal="center" vertical="center"/>
      <protection locked="0"/>
    </xf>
    <xf numFmtId="180" fontId="22" fillId="20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8" xfId="0" applyNumberFormat="1" applyFont="1" applyFill="1" applyBorder="1" applyAlignment="1" applyProtection="1">
      <alignment horizontal="center" vertical="center"/>
      <protection locked="0"/>
    </xf>
    <xf numFmtId="0" fontId="22" fillId="20" borderId="59" xfId="0" applyNumberFormat="1" applyFont="1" applyFill="1" applyBorder="1" applyAlignment="1" applyProtection="1">
      <alignment horizontal="center" vertical="center"/>
      <protection locked="0"/>
    </xf>
    <xf numFmtId="0" fontId="37" fillId="20" borderId="31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59" xfId="101" applyNumberFormat="1" applyFont="1" applyFill="1" applyBorder="1" applyAlignment="1" applyProtection="1">
      <alignment horizontal="center" vertical="center"/>
      <protection locked="0"/>
    </xf>
    <xf numFmtId="0" fontId="26" fillId="0" borderId="55" xfId="101" applyFont="1" applyBorder="1" applyAlignment="1" applyProtection="1">
      <alignment horizontal="left" vertical="center" wrapText="1"/>
      <protection locked="0"/>
    </xf>
    <xf numFmtId="0" fontId="26" fillId="0" borderId="60" xfId="101" applyFont="1" applyBorder="1" applyAlignment="1" applyProtection="1">
      <alignment horizontal="center" vertical="center" wrapText="1"/>
      <protection locked="0"/>
    </xf>
    <xf numFmtId="0" fontId="26" fillId="0" borderId="61" xfId="101" applyFont="1" applyBorder="1" applyAlignment="1" applyProtection="1">
      <alignment horizontal="left" vertical="center" wrapText="1"/>
      <protection locked="0"/>
    </xf>
    <xf numFmtId="0" fontId="26" fillId="0" borderId="62" xfId="101" applyFont="1" applyBorder="1" applyAlignment="1" applyProtection="1">
      <alignment horizontal="center" vertical="center" wrapText="1"/>
      <protection locked="0"/>
    </xf>
    <xf numFmtId="0" fontId="26" fillId="0" borderId="33" xfId="101" applyFont="1" applyBorder="1" applyAlignment="1" applyProtection="1">
      <alignment horizontal="left" vertical="center" wrapText="1"/>
      <protection locked="0"/>
    </xf>
    <xf numFmtId="0" fontId="26" fillId="0" borderId="63" xfId="101" applyFont="1" applyBorder="1" applyAlignment="1" applyProtection="1">
      <alignment horizontal="center" vertical="center" wrapText="1"/>
      <protection locked="0"/>
    </xf>
    <xf numFmtId="0" fontId="26" fillId="0" borderId="64" xfId="101" applyFont="1" applyBorder="1" applyAlignment="1" applyProtection="1">
      <alignment vertical="center" wrapText="1"/>
      <protection locked="0"/>
    </xf>
    <xf numFmtId="0" fontId="26" fillId="0" borderId="57" xfId="101" applyFont="1" applyBorder="1" applyAlignment="1" applyProtection="1">
      <alignment horizontal="center" vertical="center" wrapText="1"/>
      <protection locked="0"/>
    </xf>
    <xf numFmtId="0" fontId="26" fillId="0" borderId="31" xfId="101" applyFont="1" applyBorder="1" applyAlignment="1" applyProtection="1">
      <alignment horizontal="left" vertical="center" wrapText="1"/>
      <protection locked="0"/>
    </xf>
    <xf numFmtId="0" fontId="26" fillId="0" borderId="32" xfId="101" applyFont="1" applyBorder="1" applyAlignment="1" applyProtection="1">
      <alignment horizontal="center" vertical="center" wrapText="1"/>
      <protection locked="0"/>
    </xf>
    <xf numFmtId="0" fontId="33" fillId="0" borderId="33" xfId="101" applyFont="1" applyBorder="1" applyAlignment="1" applyProtection="1">
      <alignment horizontal="left" vertical="center" wrapText="1"/>
      <protection locked="0"/>
    </xf>
    <xf numFmtId="0" fontId="33" fillId="0" borderId="63" xfId="101" applyFont="1" applyBorder="1" applyAlignment="1" applyProtection="1">
      <alignment horizontal="center" vertical="center" wrapText="1"/>
      <protection locked="0"/>
    </xf>
    <xf numFmtId="0" fontId="26" fillId="0" borderId="34" xfId="101" applyFont="1" applyBorder="1" applyAlignment="1" applyProtection="1">
      <alignment horizontal="center" vertical="center" wrapText="1"/>
      <protection locked="0"/>
    </xf>
    <xf numFmtId="0" fontId="26" fillId="0" borderId="59" xfId="101" applyFont="1" applyBorder="1" applyAlignment="1" applyProtection="1">
      <alignment horizontal="center" vertical="center" wrapText="1"/>
      <protection locked="0"/>
    </xf>
    <xf numFmtId="0" fontId="24" fillId="0" borderId="65" xfId="101" applyFont="1" applyBorder="1" applyAlignment="1" applyProtection="1">
      <alignment horizontal="left"/>
      <protection/>
    </xf>
    <xf numFmtId="0" fontId="69" fillId="0" borderId="0" xfId="101" applyFont="1" applyBorder="1" applyAlignment="1">
      <alignment horizontal="left" vertical="center"/>
      <protection/>
    </xf>
    <xf numFmtId="0" fontId="64" fillId="0" borderId="0" xfId="101" applyFont="1" applyBorder="1" applyAlignment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69" fillId="0" borderId="0" xfId="101" applyFont="1" applyBorder="1" applyAlignment="1">
      <alignment vertical="center"/>
      <protection/>
    </xf>
    <xf numFmtId="0" fontId="24" fillId="0" borderId="0" xfId="67" applyAlignment="1" applyProtection="1">
      <alignment horizontal="center" vertical="center"/>
      <protection/>
    </xf>
    <xf numFmtId="0" fontId="24" fillId="0" borderId="0" xfId="67" applyAlignment="1" applyProtection="1">
      <alignment vertical="center"/>
      <protection/>
    </xf>
    <xf numFmtId="0" fontId="24" fillId="0" borderId="0" xfId="67" applyAlignment="1" applyProtection="1">
      <alignment/>
      <protection/>
    </xf>
    <xf numFmtId="0" fontId="32" fillId="0" borderId="10" xfId="101" applyFont="1" applyFill="1" applyBorder="1" applyAlignment="1" applyProtection="1">
      <alignment horizontal="center" vertical="top" wrapText="1"/>
      <protection/>
    </xf>
    <xf numFmtId="0" fontId="32" fillId="20" borderId="19" xfId="101" applyFont="1" applyFill="1" applyBorder="1" applyAlignment="1" applyProtection="1">
      <alignment horizontal="center" vertical="center"/>
      <protection/>
    </xf>
    <xf numFmtId="0" fontId="32" fillId="20" borderId="18" xfId="101" applyFont="1" applyFill="1" applyBorder="1" applyAlignment="1" applyProtection="1">
      <alignment horizontal="center" vertical="center"/>
      <protection/>
    </xf>
    <xf numFmtId="0" fontId="32" fillId="20" borderId="17" xfId="101" applyFont="1" applyFill="1" applyBorder="1" applyAlignment="1" applyProtection="1">
      <alignment horizontal="center" vertical="center"/>
      <protection/>
    </xf>
    <xf numFmtId="0" fontId="32" fillId="20" borderId="16" xfId="101" applyFont="1" applyFill="1" applyBorder="1" applyAlignment="1" applyProtection="1">
      <alignment horizontal="center" vertical="center"/>
      <protection/>
    </xf>
    <xf numFmtId="0" fontId="32" fillId="0" borderId="10" xfId="101" applyFont="1" applyFill="1" applyBorder="1" applyAlignment="1" applyProtection="1">
      <alignment horizontal="center" vertical="center"/>
      <protection/>
    </xf>
    <xf numFmtId="2" fontId="58" fillId="0" borderId="10" xfId="101" applyNumberFormat="1" applyBorder="1" applyAlignment="1" applyProtection="1">
      <alignment horizontal="center" vertical="center"/>
      <protection/>
    </xf>
    <xf numFmtId="180" fontId="58" fillId="0" borderId="0" xfId="101" applyNumberFormat="1" applyBorder="1" applyProtection="1">
      <alignment/>
      <protection/>
    </xf>
    <xf numFmtId="0" fontId="24" fillId="0" borderId="0" xfId="67" applyBorder="1" applyAlignment="1" applyProtection="1">
      <alignment/>
      <protection/>
    </xf>
    <xf numFmtId="0" fontId="32" fillId="20" borderId="17" xfId="101" applyFont="1" applyFill="1" applyBorder="1" applyAlignment="1" applyProtection="1">
      <alignment horizontal="center"/>
      <protection/>
    </xf>
    <xf numFmtId="0" fontId="32" fillId="20" borderId="18" xfId="101" applyFont="1" applyFill="1" applyBorder="1" applyAlignment="1" applyProtection="1">
      <alignment horizontal="center"/>
      <protection/>
    </xf>
    <xf numFmtId="0" fontId="32" fillId="20" borderId="16" xfId="101" applyFont="1" applyFill="1" applyBorder="1" applyAlignment="1" applyProtection="1">
      <alignment horizontal="center"/>
      <protection/>
    </xf>
    <xf numFmtId="0" fontId="58" fillId="0" borderId="65" xfId="101" applyBorder="1" applyAlignment="1" applyProtection="1">
      <alignment horizontal="center" vertical="center"/>
      <protection/>
    </xf>
    <xf numFmtId="180" fontId="58" fillId="0" borderId="65" xfId="101" applyNumberFormat="1" applyBorder="1" applyAlignment="1" applyProtection="1">
      <alignment horizontal="center"/>
      <protection/>
    </xf>
    <xf numFmtId="2" fontId="58" fillId="0" borderId="65" xfId="101" applyNumberFormat="1" applyBorder="1" applyAlignment="1" applyProtection="1">
      <alignment horizontal="center"/>
      <protection/>
    </xf>
    <xf numFmtId="2" fontId="58" fillId="0" borderId="0" xfId="101" applyNumberFormat="1" applyBorder="1" applyAlignment="1" applyProtection="1">
      <alignment horizontal="center"/>
      <protection/>
    </xf>
    <xf numFmtId="0" fontId="30" fillId="0" borderId="10" xfId="67" applyFont="1" applyBorder="1" applyAlignment="1" applyProtection="1">
      <alignment horizontal="center" vertical="center"/>
      <protection/>
    </xf>
    <xf numFmtId="0" fontId="30" fillId="0" borderId="0" xfId="67" applyFont="1" applyBorder="1" applyAlignment="1" applyProtection="1">
      <alignment horizontal="center" vertical="center"/>
      <protection/>
    </xf>
    <xf numFmtId="0" fontId="32" fillId="20" borderId="17" xfId="67" applyFont="1" applyFill="1" applyBorder="1" applyAlignment="1" applyProtection="1">
      <alignment horizontal="center" vertical="center"/>
      <protection/>
    </xf>
    <xf numFmtId="0" fontId="32" fillId="20" borderId="18" xfId="67" applyFont="1" applyFill="1" applyBorder="1" applyAlignment="1" applyProtection="1">
      <alignment horizontal="center" vertical="center"/>
      <protection/>
    </xf>
    <xf numFmtId="0" fontId="58" fillId="0" borderId="10" xfId="101" applyBorder="1" applyAlignment="1" applyProtection="1">
      <alignment horizontal="center" vertical="center"/>
      <protection/>
    </xf>
    <xf numFmtId="180" fontId="58" fillId="0" borderId="0" xfId="101" applyNumberFormat="1" applyBorder="1" applyAlignment="1" applyProtection="1">
      <alignment horizontal="center" vertical="center"/>
      <protection/>
    </xf>
    <xf numFmtId="2" fontId="58" fillId="0" borderId="0" xfId="101" applyNumberFormat="1" applyBorder="1" applyAlignment="1" applyProtection="1">
      <alignment horizontal="center" vertical="center"/>
      <protection/>
    </xf>
    <xf numFmtId="0" fontId="32" fillId="20" borderId="34" xfId="101" applyFont="1" applyFill="1" applyBorder="1" applyAlignment="1" applyProtection="1">
      <alignment horizontal="center" vertical="center"/>
      <protection/>
    </xf>
    <xf numFmtId="0" fontId="32" fillId="20" borderId="63" xfId="101" applyFont="1" applyFill="1" applyBorder="1" applyAlignment="1" applyProtection="1">
      <alignment horizontal="center" vertical="center"/>
      <protection/>
    </xf>
    <xf numFmtId="0" fontId="32" fillId="20" borderId="33" xfId="101" applyFont="1" applyFill="1" applyBorder="1" applyAlignment="1" applyProtection="1">
      <alignment horizontal="center" vertical="center"/>
      <protection/>
    </xf>
    <xf numFmtId="0" fontId="58" fillId="0" borderId="0" xfId="101" applyBorder="1" applyAlignment="1" applyProtection="1">
      <alignment horizontal="center" vertical="center"/>
      <protection/>
    </xf>
    <xf numFmtId="0" fontId="24" fillId="0" borderId="66" xfId="101" applyFont="1" applyBorder="1" applyAlignment="1" applyProtection="1">
      <alignment horizontal="left" vertical="center"/>
      <protection locked="0"/>
    </xf>
    <xf numFmtId="180" fontId="58" fillId="0" borderId="37" xfId="101" applyNumberFormat="1" applyBorder="1" applyAlignment="1" applyProtection="1">
      <alignment horizontal="center" vertical="center"/>
      <protection locked="0"/>
    </xf>
    <xf numFmtId="2" fontId="58" fillId="0" borderId="38" xfId="101" applyNumberFormat="1" applyBorder="1" applyAlignment="1" applyProtection="1">
      <alignment horizontal="center" vertical="center"/>
      <protection locked="0"/>
    </xf>
    <xf numFmtId="2" fontId="58" fillId="0" borderId="67" xfId="101" applyNumberFormat="1" applyBorder="1" applyAlignment="1" applyProtection="1">
      <alignment horizontal="center" vertical="center"/>
      <protection locked="0"/>
    </xf>
    <xf numFmtId="180" fontId="58" fillId="0" borderId="68" xfId="101" applyNumberFormat="1" applyBorder="1" applyProtection="1">
      <alignment/>
      <protection locked="0"/>
    </xf>
    <xf numFmtId="0" fontId="24" fillId="0" borderId="69" xfId="101" applyFont="1" applyBorder="1" applyAlignment="1" applyProtection="1">
      <alignment horizontal="left" vertical="center"/>
      <protection locked="0"/>
    </xf>
    <xf numFmtId="180" fontId="58" fillId="0" borderId="27" xfId="101" applyNumberFormat="1" applyBorder="1" applyAlignment="1" applyProtection="1">
      <alignment horizontal="center" vertical="center"/>
      <protection locked="0"/>
    </xf>
    <xf numFmtId="2" fontId="58" fillId="0" borderId="24" xfId="101" applyNumberFormat="1" applyBorder="1" applyAlignment="1" applyProtection="1">
      <alignment horizontal="center" vertical="center"/>
      <protection locked="0"/>
    </xf>
    <xf numFmtId="2" fontId="58" fillId="0" borderId="66" xfId="101" applyNumberFormat="1" applyBorder="1" applyAlignment="1" applyProtection="1">
      <alignment horizontal="center" vertical="center"/>
      <protection locked="0"/>
    </xf>
    <xf numFmtId="180" fontId="58" fillId="0" borderId="23" xfId="101" applyNumberFormat="1" applyBorder="1" applyAlignment="1" applyProtection="1">
      <alignment horizontal="center"/>
      <protection locked="0"/>
    </xf>
    <xf numFmtId="2" fontId="58" fillId="0" borderId="24" xfId="101" applyNumberFormat="1" applyBorder="1" applyAlignment="1" applyProtection="1">
      <alignment horizontal="center"/>
      <protection locked="0"/>
    </xf>
    <xf numFmtId="180" fontId="58" fillId="0" borderId="70" xfId="101" applyNumberFormat="1" applyBorder="1" applyProtection="1">
      <alignment/>
      <protection locked="0"/>
    </xf>
    <xf numFmtId="180" fontId="58" fillId="0" borderId="27" xfId="101" applyNumberFormat="1" applyBorder="1" applyAlignment="1" applyProtection="1">
      <alignment horizontal="center"/>
      <protection locked="0"/>
    </xf>
    <xf numFmtId="2" fontId="58" fillId="0" borderId="28" xfId="101" applyNumberFormat="1" applyBorder="1" applyAlignment="1" applyProtection="1">
      <alignment horizontal="center"/>
      <protection locked="0"/>
    </xf>
    <xf numFmtId="180" fontId="58" fillId="0" borderId="71" xfId="101" applyNumberFormat="1" applyBorder="1" applyProtection="1">
      <alignment/>
      <protection locked="0"/>
    </xf>
    <xf numFmtId="0" fontId="24" fillId="0" borderId="38" xfId="101" applyFont="1" applyBorder="1" applyAlignment="1" applyProtection="1">
      <alignment horizontal="left" vertical="center"/>
      <protection locked="0"/>
    </xf>
    <xf numFmtId="180" fontId="58" fillId="0" borderId="23" xfId="101" applyNumberFormat="1" applyBorder="1" applyAlignment="1" applyProtection="1">
      <alignment horizontal="center" vertical="center"/>
      <protection locked="0"/>
    </xf>
    <xf numFmtId="180" fontId="58" fillId="0" borderId="70" xfId="101" applyNumberFormat="1" applyBorder="1" applyAlignment="1" applyProtection="1">
      <alignment horizontal="center" vertical="center"/>
      <protection locked="0"/>
    </xf>
    <xf numFmtId="0" fontId="24" fillId="0" borderId="28" xfId="101" applyFont="1" applyBorder="1" applyAlignment="1" applyProtection="1">
      <alignment horizontal="left" vertical="center"/>
      <protection locked="0"/>
    </xf>
    <xf numFmtId="2" fontId="58" fillId="0" borderId="28" xfId="101" applyNumberFormat="1" applyBorder="1" applyAlignment="1" applyProtection="1">
      <alignment horizontal="center" vertical="center"/>
      <protection locked="0"/>
    </xf>
    <xf numFmtId="180" fontId="58" fillId="0" borderId="71" xfId="101" applyNumberFormat="1" applyBorder="1" applyAlignment="1" applyProtection="1">
      <alignment horizontal="center" vertical="center"/>
      <protection locked="0"/>
    </xf>
    <xf numFmtId="180" fontId="27" fillId="0" borderId="37" xfId="101" applyNumberFormat="1" applyFont="1" applyBorder="1" applyAlignment="1" applyProtection="1">
      <alignment horizontal="center"/>
      <protection locked="0"/>
    </xf>
    <xf numFmtId="2" fontId="27" fillId="0" borderId="38" xfId="101" applyNumberFormat="1" applyFont="1" applyBorder="1" applyAlignment="1" applyProtection="1">
      <alignment horizontal="center"/>
      <protection locked="0"/>
    </xf>
    <xf numFmtId="180" fontId="27" fillId="0" borderId="72" xfId="101" applyNumberFormat="1" applyFont="1" applyBorder="1" applyProtection="1">
      <alignment/>
      <protection locked="0"/>
    </xf>
    <xf numFmtId="180" fontId="27" fillId="0" borderId="27" xfId="101" applyNumberFormat="1" applyFont="1" applyBorder="1" applyAlignment="1" applyProtection="1">
      <alignment horizontal="center"/>
      <protection locked="0"/>
    </xf>
    <xf numFmtId="2" fontId="27" fillId="0" borderId="24" xfId="101" applyNumberFormat="1" applyFont="1" applyBorder="1" applyAlignment="1" applyProtection="1">
      <alignment horizontal="center"/>
      <protection locked="0"/>
    </xf>
    <xf numFmtId="180" fontId="27" fillId="0" borderId="68" xfId="101" applyNumberFormat="1" applyFont="1" applyBorder="1" applyProtection="1">
      <alignment/>
      <protection locked="0"/>
    </xf>
    <xf numFmtId="0" fontId="34" fillId="0" borderId="0" xfId="67" applyFont="1" applyFill="1" applyAlignment="1" applyProtection="1">
      <alignment horizontal="right" vertical="center"/>
      <protection/>
    </xf>
    <xf numFmtId="0" fontId="58" fillId="0" borderId="21" xfId="101" applyBorder="1" applyAlignment="1" applyProtection="1">
      <alignment horizontal="center" vertical="center"/>
      <protection locked="0"/>
    </xf>
    <xf numFmtId="0" fontId="58" fillId="0" borderId="41" xfId="101" applyBorder="1" applyAlignment="1" applyProtection="1">
      <alignment horizontal="center" vertical="center"/>
      <protection locked="0"/>
    </xf>
    <xf numFmtId="0" fontId="58" fillId="24" borderId="41" xfId="101" applyFill="1" applyBorder="1" applyAlignment="1" applyProtection="1">
      <alignment horizontal="center" vertical="center"/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2" fontId="0" fillId="0" borderId="66" xfId="0" applyNumberFormat="1" applyBorder="1" applyAlignment="1" applyProtection="1">
      <alignment horizontal="center"/>
      <protection locked="0"/>
    </xf>
    <xf numFmtId="0" fontId="24" fillId="0" borderId="69" xfId="0" applyFont="1" applyBorder="1" applyAlignment="1" applyProtection="1">
      <alignment horizontal="left"/>
      <protection locked="0"/>
    </xf>
    <xf numFmtId="180" fontId="0" fillId="0" borderId="27" xfId="0" applyNumberForma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 vertical="center"/>
    </xf>
    <xf numFmtId="189" fontId="40" fillId="0" borderId="0" xfId="0" applyNumberFormat="1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36" fillId="0" borderId="41" xfId="101" applyFont="1" applyFill="1" applyBorder="1" applyAlignment="1" applyProtection="1">
      <alignment horizontal="center" vertical="center"/>
      <protection locked="0"/>
    </xf>
    <xf numFmtId="180" fontId="36" fillId="0" borderId="48" xfId="101" applyNumberFormat="1" applyFont="1" applyFill="1" applyBorder="1" applyAlignment="1" applyProtection="1">
      <alignment horizontal="center" vertical="center" wrapText="1"/>
      <protection locked="0"/>
    </xf>
    <xf numFmtId="4" fontId="36" fillId="0" borderId="30" xfId="101" applyNumberFormat="1" applyFont="1" applyFill="1" applyBorder="1" applyAlignment="1" applyProtection="1">
      <alignment horizontal="center" vertic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2" fontId="0" fillId="0" borderId="69" xfId="0" applyNumberFormat="1" applyBorder="1" applyAlignment="1" applyProtection="1">
      <alignment horizontal="center"/>
      <protection locked="0"/>
    </xf>
    <xf numFmtId="14" fontId="32" fillId="0" borderId="0" xfId="67" applyNumberFormat="1" applyFont="1" applyAlignment="1" applyProtection="1">
      <alignment horizontal="center" vertical="center"/>
      <protection locked="0"/>
    </xf>
    <xf numFmtId="180" fontId="0" fillId="0" borderId="68" xfId="0" applyNumberFormat="1" applyBorder="1" applyAlignment="1" applyProtection="1">
      <alignment/>
      <protection locked="0"/>
    </xf>
    <xf numFmtId="0" fontId="24" fillId="0" borderId="65" xfId="101" applyFont="1" applyBorder="1" applyAlignment="1" applyProtection="1">
      <alignment horizontal="left" vertical="center"/>
      <protection/>
    </xf>
    <xf numFmtId="180" fontId="58" fillId="0" borderId="65" xfId="101" applyNumberFormat="1" applyBorder="1" applyAlignment="1" applyProtection="1">
      <alignment horizontal="center" vertical="center"/>
      <protection/>
    </xf>
    <xf numFmtId="2" fontId="58" fillId="0" borderId="65" xfId="101" applyNumberFormat="1" applyBorder="1" applyAlignment="1" applyProtection="1">
      <alignment horizontal="center" vertical="center"/>
      <protection/>
    </xf>
    <xf numFmtId="180" fontId="58" fillId="0" borderId="65" xfId="101" applyNumberFormat="1" applyBorder="1" applyProtection="1">
      <alignment/>
      <protection/>
    </xf>
    <xf numFmtId="0" fontId="24" fillId="0" borderId="73" xfId="101" applyFont="1" applyBorder="1" applyAlignment="1" applyProtection="1">
      <alignment horizontal="left"/>
      <protection locked="0"/>
    </xf>
    <xf numFmtId="0" fontId="32" fillId="20" borderId="19" xfId="101" applyFont="1" applyFill="1" applyBorder="1" applyAlignment="1" applyProtection="1">
      <alignment horizontal="center"/>
      <protection/>
    </xf>
    <xf numFmtId="0" fontId="24" fillId="0" borderId="74" xfId="101" applyFont="1" applyBorder="1" applyAlignment="1" applyProtection="1">
      <alignment horizontal="left"/>
      <protection locked="0"/>
    </xf>
    <xf numFmtId="0" fontId="24" fillId="0" borderId="28" xfId="101" applyFont="1" applyBorder="1" applyAlignment="1" applyProtection="1">
      <alignment horizontal="left"/>
      <protection locked="0"/>
    </xf>
    <xf numFmtId="0" fontId="24" fillId="0" borderId="0" xfId="67" applyFont="1" applyAlignment="1" applyProtection="1">
      <alignment vertical="center"/>
      <protection/>
    </xf>
    <xf numFmtId="0" fontId="24" fillId="0" borderId="0" xfId="67" applyFont="1" applyAlignment="1" applyProtection="1">
      <alignment horizontal="center" vertical="center"/>
      <protection/>
    </xf>
    <xf numFmtId="0" fontId="33" fillId="0" borderId="35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/>
      <protection locked="0"/>
    </xf>
    <xf numFmtId="0" fontId="33" fillId="0" borderId="41" xfId="0" applyFont="1" applyBorder="1" applyAlignment="1" applyProtection="1">
      <alignment horizontal="left" vertical="center" wrapText="1" shrinkToFit="1"/>
      <protection locked="0"/>
    </xf>
    <xf numFmtId="0" fontId="33" fillId="0" borderId="47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/>
      <protection locked="0"/>
    </xf>
    <xf numFmtId="0" fontId="33" fillId="0" borderId="48" xfId="0" applyFont="1" applyBorder="1" applyAlignment="1" applyProtection="1">
      <alignment horizontal="center" vertical="center" wrapText="1" shrinkToFit="1"/>
      <protection locked="0"/>
    </xf>
    <xf numFmtId="0" fontId="58" fillId="24" borderId="48" xfId="101" applyFill="1" applyBorder="1" applyAlignment="1" applyProtection="1">
      <alignment horizontal="center" vertical="center"/>
      <protection locked="0"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58" fillId="24" borderId="67" xfId="101" applyFill="1" applyBorder="1" applyAlignment="1" applyProtection="1">
      <alignment horizontal="left" vertical="center"/>
      <protection locked="0"/>
    </xf>
    <xf numFmtId="0" fontId="22" fillId="20" borderId="35" xfId="117" applyFont="1" applyFill="1" applyBorder="1" applyAlignment="1" applyProtection="1">
      <alignment horizontal="center"/>
      <protection locked="0"/>
    </xf>
    <xf numFmtId="180" fontId="22" fillId="20" borderId="47" xfId="117" applyNumberFormat="1" applyFont="1" applyFill="1" applyBorder="1" applyAlignment="1" applyProtection="1">
      <alignment horizontal="center" wrapText="1"/>
      <protection locked="0"/>
    </xf>
    <xf numFmtId="4" fontId="22" fillId="20" borderId="47" xfId="117" applyNumberFormat="1" applyFont="1" applyFill="1" applyBorder="1" applyAlignment="1" applyProtection="1">
      <alignment horizontal="center"/>
      <protection locked="0"/>
    </xf>
    <xf numFmtId="0" fontId="22" fillId="20" borderId="47" xfId="117" applyNumberFormat="1" applyFont="1" applyFill="1" applyBorder="1" applyAlignment="1" applyProtection="1">
      <alignment horizontal="center"/>
      <protection locked="0"/>
    </xf>
    <xf numFmtId="0" fontId="22" fillId="20" borderId="40" xfId="117" applyNumberFormat="1" applyFont="1" applyFill="1" applyBorder="1" applyAlignment="1" applyProtection="1">
      <alignment horizontal="center"/>
      <protection locked="0"/>
    </xf>
    <xf numFmtId="0" fontId="22" fillId="25" borderId="41" xfId="117" applyFont="1" applyFill="1" applyBorder="1" applyAlignment="1" applyProtection="1">
      <alignment horizontal="center"/>
      <protection locked="0"/>
    </xf>
    <xf numFmtId="180" fontId="22" fillId="25" borderId="48" xfId="117" applyNumberFormat="1" applyFont="1" applyFill="1" applyBorder="1" applyAlignment="1" applyProtection="1">
      <alignment horizontal="center" wrapText="1"/>
      <protection locked="0"/>
    </xf>
    <xf numFmtId="4" fontId="22" fillId="25" borderId="48" xfId="117" applyNumberFormat="1" applyFont="1" applyFill="1" applyBorder="1" applyAlignment="1" applyProtection="1">
      <alignment horizontal="center"/>
      <protection locked="0"/>
    </xf>
    <xf numFmtId="0" fontId="22" fillId="25" borderId="48" xfId="117" applyNumberFormat="1" applyFont="1" applyFill="1" applyBorder="1" applyAlignment="1" applyProtection="1">
      <alignment horizontal="center"/>
      <protection locked="0"/>
    </xf>
    <xf numFmtId="0" fontId="22" fillId="25" borderId="30" xfId="117" applyNumberFormat="1" applyFont="1" applyFill="1" applyBorder="1" applyAlignment="1" applyProtection="1">
      <alignment horizontal="center"/>
      <protection locked="0"/>
    </xf>
    <xf numFmtId="0" fontId="22" fillId="0" borderId="41" xfId="117" applyFont="1" applyFill="1" applyBorder="1" applyAlignment="1" applyProtection="1">
      <alignment horizontal="center"/>
      <protection locked="0"/>
    </xf>
    <xf numFmtId="180" fontId="22" fillId="0" borderId="48" xfId="117" applyNumberFormat="1" applyFont="1" applyFill="1" applyBorder="1" applyAlignment="1" applyProtection="1">
      <alignment horizontal="center" wrapText="1"/>
      <protection locked="0"/>
    </xf>
    <xf numFmtId="4" fontId="22" fillId="0" borderId="48" xfId="117" applyNumberFormat="1" applyFont="1" applyFill="1" applyBorder="1" applyAlignment="1" applyProtection="1">
      <alignment horizontal="center"/>
      <protection locked="0"/>
    </xf>
    <xf numFmtId="0" fontId="22" fillId="0" borderId="48" xfId="117" applyNumberFormat="1" applyFont="1" applyFill="1" applyBorder="1" applyAlignment="1" applyProtection="1">
      <alignment horizontal="center"/>
      <protection locked="0"/>
    </xf>
    <xf numFmtId="0" fontId="22" fillId="0" borderId="30" xfId="117" applyNumberFormat="1" applyFont="1" applyFill="1" applyBorder="1" applyAlignment="1" applyProtection="1">
      <alignment horizontal="center"/>
      <protection locked="0"/>
    </xf>
    <xf numFmtId="4" fontId="22" fillId="24" borderId="48" xfId="117" applyNumberFormat="1" applyFont="1" applyFill="1" applyBorder="1" applyAlignment="1" applyProtection="1">
      <alignment horizontal="center"/>
      <protection locked="0"/>
    </xf>
    <xf numFmtId="0" fontId="22" fillId="24" borderId="48" xfId="117" applyNumberFormat="1" applyFont="1" applyFill="1" applyBorder="1" applyAlignment="1" applyProtection="1">
      <alignment horizontal="center"/>
      <protection locked="0"/>
    </xf>
    <xf numFmtId="0" fontId="22" fillId="24" borderId="30" xfId="117" applyNumberFormat="1" applyFont="1" applyFill="1" applyBorder="1" applyAlignment="1" applyProtection="1">
      <alignment horizontal="center"/>
      <protection locked="0"/>
    </xf>
    <xf numFmtId="0" fontId="22" fillId="0" borderId="15" xfId="117" applyFont="1" applyFill="1" applyBorder="1" applyAlignment="1" applyProtection="1">
      <alignment horizontal="center"/>
      <protection locked="0"/>
    </xf>
    <xf numFmtId="180" fontId="22" fillId="0" borderId="53" xfId="117" applyNumberFormat="1" applyFont="1" applyFill="1" applyBorder="1" applyAlignment="1" applyProtection="1">
      <alignment horizontal="center" wrapText="1"/>
      <protection locked="0"/>
    </xf>
    <xf numFmtId="4" fontId="22" fillId="24" borderId="53" xfId="117" applyNumberFormat="1" applyFont="1" applyFill="1" applyBorder="1" applyAlignment="1" applyProtection="1">
      <alignment horizontal="center"/>
      <protection locked="0"/>
    </xf>
    <xf numFmtId="0" fontId="22" fillId="24" borderId="53" xfId="117" applyNumberFormat="1" applyFont="1" applyFill="1" applyBorder="1" applyAlignment="1" applyProtection="1">
      <alignment horizontal="center"/>
      <protection locked="0"/>
    </xf>
    <xf numFmtId="0" fontId="22" fillId="24" borderId="20" xfId="117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9" fillId="0" borderId="43" xfId="101" applyFont="1" applyBorder="1" applyAlignment="1">
      <alignment horizontal="center"/>
      <protection/>
    </xf>
    <xf numFmtId="0" fontId="65" fillId="0" borderId="75" xfId="101" applyFont="1" applyBorder="1" applyAlignment="1">
      <alignment horizontal="right" vertical="center"/>
      <protection/>
    </xf>
    <xf numFmtId="0" fontId="70" fillId="0" borderId="0" xfId="101" applyFont="1" applyAlignment="1">
      <alignment horizontal="center"/>
      <protection/>
    </xf>
    <xf numFmtId="0" fontId="41" fillId="0" borderId="43" xfId="101" applyFont="1" applyBorder="1" applyAlignment="1">
      <alignment horizont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59" fillId="0" borderId="0" xfId="101" applyFont="1" applyBorder="1" applyAlignment="1">
      <alignment horizontal="right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58" fillId="0" borderId="0" xfId="101" applyFill="1" applyBorder="1" applyAlignment="1" applyProtection="1">
      <alignment horizontal="center" vertical="center"/>
      <protection/>
    </xf>
    <xf numFmtId="0" fontId="58" fillId="20" borderId="76" xfId="101" applyFill="1" applyBorder="1" applyAlignment="1" applyProtection="1">
      <alignment horizontal="center" vertical="center"/>
      <protection/>
    </xf>
    <xf numFmtId="0" fontId="58" fillId="20" borderId="77" xfId="101" applyFill="1" applyBorder="1" applyAlignment="1" applyProtection="1">
      <alignment horizontal="center" vertical="center"/>
      <protection/>
    </xf>
    <xf numFmtId="0" fontId="58" fillId="20" borderId="78" xfId="101" applyFill="1" applyBorder="1" applyAlignment="1" applyProtection="1">
      <alignment horizontal="center" vertical="center"/>
      <protection/>
    </xf>
    <xf numFmtId="0" fontId="32" fillId="20" borderId="79" xfId="0" applyFont="1" applyFill="1" applyBorder="1" applyAlignment="1" applyProtection="1">
      <alignment horizontal="center" wrapText="1"/>
      <protection/>
    </xf>
    <xf numFmtId="0" fontId="32" fillId="20" borderId="80" xfId="0" applyFont="1" applyFill="1" applyBorder="1" applyAlignment="1" applyProtection="1">
      <alignment horizontal="center" wrapText="1"/>
      <protection/>
    </xf>
    <xf numFmtId="0" fontId="32" fillId="20" borderId="81" xfId="0" applyFont="1" applyFill="1" applyBorder="1" applyAlignment="1" applyProtection="1">
      <alignment horizontal="center" wrapText="1"/>
      <protection/>
    </xf>
    <xf numFmtId="0" fontId="32" fillId="20" borderId="74" xfId="0" applyFont="1" applyFill="1" applyBorder="1" applyAlignment="1" applyProtection="1">
      <alignment horizontal="center" wrapText="1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0" fillId="0" borderId="13" xfId="67" applyFont="1" applyBorder="1" applyAlignment="1" applyProtection="1">
      <alignment horizontal="center" vertical="center"/>
      <protection locked="0"/>
    </xf>
    <xf numFmtId="0" fontId="30" fillId="0" borderId="14" xfId="67" applyFont="1" applyBorder="1" applyAlignment="1" applyProtection="1">
      <alignment horizontal="center" vertical="center"/>
      <protection locked="0"/>
    </xf>
    <xf numFmtId="0" fontId="32" fillId="20" borderId="79" xfId="0" applyFont="1" applyFill="1" applyBorder="1" applyAlignment="1" applyProtection="1">
      <alignment horizontal="center" vertical="center" wrapText="1"/>
      <protection/>
    </xf>
    <xf numFmtId="0" fontId="32" fillId="20" borderId="80" xfId="0" applyFont="1" applyFill="1" applyBorder="1" applyAlignment="1" applyProtection="1">
      <alignment horizontal="center" vertical="center" wrapText="1"/>
      <protection/>
    </xf>
    <xf numFmtId="0" fontId="32" fillId="20" borderId="81" xfId="0" applyFont="1" applyFill="1" applyBorder="1" applyAlignment="1" applyProtection="1">
      <alignment horizontal="center" vertical="center" wrapText="1"/>
      <protection/>
    </xf>
    <xf numFmtId="0" fontId="32" fillId="20" borderId="74" xfId="0" applyFont="1" applyFill="1" applyBorder="1" applyAlignment="1" applyProtection="1">
      <alignment horizontal="center" vertical="center" wrapText="1"/>
      <protection/>
    </xf>
    <xf numFmtId="0" fontId="32" fillId="20" borderId="82" xfId="0" applyFont="1" applyFill="1" applyBorder="1" applyAlignment="1" applyProtection="1">
      <alignment horizontal="center" vertical="center" wrapText="1"/>
      <protection/>
    </xf>
    <xf numFmtId="0" fontId="32" fillId="20" borderId="66" xfId="0" applyFont="1" applyFill="1" applyBorder="1" applyAlignment="1" applyProtection="1">
      <alignment horizontal="center" vertical="center" wrapText="1"/>
      <protection/>
    </xf>
    <xf numFmtId="0" fontId="58" fillId="20" borderId="83" xfId="101" applyFill="1" applyBorder="1" applyAlignment="1" applyProtection="1">
      <alignment horizontal="center" vertical="center"/>
      <protection/>
    </xf>
    <xf numFmtId="0" fontId="58" fillId="20" borderId="84" xfId="101" applyFill="1" applyBorder="1" applyAlignment="1" applyProtection="1">
      <alignment horizontal="center" vertical="center"/>
      <protection/>
    </xf>
    <xf numFmtId="0" fontId="58" fillId="20" borderId="85" xfId="101" applyFill="1" applyBorder="1" applyAlignment="1" applyProtection="1">
      <alignment horizontal="center" vertical="center"/>
      <protection/>
    </xf>
    <xf numFmtId="0" fontId="30" fillId="0" borderId="12" xfId="67" applyFont="1" applyBorder="1" applyAlignment="1" applyProtection="1">
      <alignment horizontal="center" vertical="center"/>
      <protection locked="0"/>
    </xf>
    <xf numFmtId="0" fontId="32" fillId="20" borderId="86" xfId="101" applyFont="1" applyFill="1" applyBorder="1" applyAlignment="1" applyProtection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88" xfId="101" applyFont="1" applyFill="1" applyBorder="1" applyAlignment="1" applyProtection="1">
      <alignment horizontal="center" vertical="center"/>
      <protection/>
    </xf>
    <xf numFmtId="0" fontId="32" fillId="20" borderId="89" xfId="101" applyFont="1" applyFill="1" applyBorder="1" applyAlignment="1" applyProtection="1">
      <alignment horizontal="center" vertical="center"/>
      <protection/>
    </xf>
    <xf numFmtId="0" fontId="32" fillId="20" borderId="37" xfId="67" applyFont="1" applyFill="1" applyBorder="1" applyAlignment="1" applyProtection="1">
      <alignment horizontal="center" vertical="center" wrapText="1"/>
      <protection/>
    </xf>
    <xf numFmtId="0" fontId="32" fillId="20" borderId="38" xfId="67" applyFont="1" applyFill="1" applyBorder="1" applyAlignment="1" applyProtection="1">
      <alignment horizontal="center" vertical="center" wrapText="1"/>
      <protection/>
    </xf>
    <xf numFmtId="0" fontId="32" fillId="20" borderId="27" xfId="67" applyFont="1" applyFill="1" applyBorder="1" applyAlignment="1" applyProtection="1">
      <alignment horizontal="center" vertical="center" wrapText="1"/>
      <protection/>
    </xf>
    <xf numFmtId="0" fontId="32" fillId="20" borderId="28" xfId="67" applyFont="1" applyFill="1" applyBorder="1" applyAlignment="1" applyProtection="1">
      <alignment horizontal="center" vertical="center" wrapText="1"/>
      <protection/>
    </xf>
    <xf numFmtId="0" fontId="30" fillId="0" borderId="12" xfId="67" applyFont="1" applyBorder="1" applyAlignment="1" applyProtection="1">
      <alignment horizontal="center" vertical="center"/>
      <protection/>
    </xf>
    <xf numFmtId="0" fontId="30" fillId="0" borderId="13" xfId="67" applyFont="1" applyBorder="1" applyAlignment="1" applyProtection="1">
      <alignment horizontal="center" vertical="center"/>
      <protection/>
    </xf>
    <xf numFmtId="0" fontId="30" fillId="0" borderId="14" xfId="67" applyFont="1" applyBorder="1" applyAlignment="1" applyProtection="1">
      <alignment horizontal="center" vertical="center"/>
      <protection/>
    </xf>
    <xf numFmtId="0" fontId="71" fillId="0" borderId="12" xfId="67" applyFont="1" applyBorder="1" applyAlignment="1" applyProtection="1">
      <alignment horizontal="center" vertical="center"/>
      <protection locked="0"/>
    </xf>
    <xf numFmtId="0" fontId="71" fillId="0" borderId="13" xfId="67" applyFont="1" applyBorder="1" applyAlignment="1" applyProtection="1">
      <alignment horizontal="center" vertical="center"/>
      <protection locked="0"/>
    </xf>
    <xf numFmtId="0" fontId="71" fillId="0" borderId="14" xfId="67" applyFont="1" applyBorder="1" applyAlignment="1" applyProtection="1">
      <alignment horizontal="center" vertical="center"/>
      <protection locked="0"/>
    </xf>
    <xf numFmtId="0" fontId="72" fillId="20" borderId="79" xfId="0" applyFont="1" applyFill="1" applyBorder="1" applyAlignment="1" applyProtection="1">
      <alignment horizontal="center" wrapText="1"/>
      <protection/>
    </xf>
    <xf numFmtId="0" fontId="72" fillId="20" borderId="80" xfId="0" applyFont="1" applyFill="1" applyBorder="1" applyAlignment="1" applyProtection="1">
      <alignment horizontal="center" wrapText="1"/>
      <protection/>
    </xf>
    <xf numFmtId="0" fontId="72" fillId="20" borderId="81" xfId="0" applyFont="1" applyFill="1" applyBorder="1" applyAlignment="1" applyProtection="1">
      <alignment horizontal="center" wrapText="1"/>
      <protection/>
    </xf>
    <xf numFmtId="0" fontId="72" fillId="20" borderId="74" xfId="0" applyFont="1" applyFill="1" applyBorder="1" applyAlignment="1" applyProtection="1">
      <alignment horizontal="center" wrapText="1"/>
      <protection/>
    </xf>
    <xf numFmtId="0" fontId="32" fillId="20" borderId="67" xfId="0" applyFont="1" applyFill="1" applyBorder="1" applyAlignment="1" applyProtection="1">
      <alignment horizontal="center" vertical="center" wrapText="1"/>
      <protection/>
    </xf>
    <xf numFmtId="0" fontId="32" fillId="20" borderId="90" xfId="0" applyFont="1" applyFill="1" applyBorder="1" applyAlignment="1" applyProtection="1">
      <alignment horizontal="center" vertical="center" wrapText="1"/>
      <protection/>
    </xf>
    <xf numFmtId="0" fontId="32" fillId="20" borderId="69" xfId="0" applyFont="1" applyFill="1" applyBorder="1" applyAlignment="1" applyProtection="1">
      <alignment horizontal="center" vertical="center" wrapText="1"/>
      <protection/>
    </xf>
    <xf numFmtId="0" fontId="32" fillId="20" borderId="73" xfId="0" applyFont="1" applyFill="1" applyBorder="1" applyAlignment="1" applyProtection="1">
      <alignment horizontal="center" vertical="center" wrapText="1"/>
      <protection/>
    </xf>
    <xf numFmtId="0" fontId="24" fillId="20" borderId="91" xfId="67" applyFill="1" applyBorder="1" applyAlignment="1" applyProtection="1">
      <alignment horizontal="center" vertical="center"/>
      <protection/>
    </xf>
    <xf numFmtId="0" fontId="24" fillId="20" borderId="71" xfId="67" applyFill="1" applyBorder="1" applyAlignment="1" applyProtection="1">
      <alignment horizontal="center" vertical="center"/>
      <protection/>
    </xf>
    <xf numFmtId="0" fontId="24" fillId="20" borderId="92" xfId="67" applyFill="1" applyBorder="1" applyAlignment="1" applyProtection="1">
      <alignment horizontal="center" vertical="center"/>
      <protection/>
    </xf>
    <xf numFmtId="0" fontId="32" fillId="20" borderId="82" xfId="101" applyFont="1" applyFill="1" applyBorder="1" applyAlignment="1" applyProtection="1">
      <alignment horizontal="center" vertical="center"/>
      <protection/>
    </xf>
    <xf numFmtId="0" fontId="32" fillId="20" borderId="0" xfId="101" applyFont="1" applyFill="1" applyBorder="1" applyAlignment="1" applyProtection="1">
      <alignment horizontal="center" vertical="center"/>
      <protection/>
    </xf>
    <xf numFmtId="0" fontId="32" fillId="20" borderId="93" xfId="101" applyFont="1" applyFill="1" applyBorder="1" applyAlignment="1" applyProtection="1">
      <alignment horizontal="center" vertical="center"/>
      <protection/>
    </xf>
    <xf numFmtId="0" fontId="32" fillId="20" borderId="66" xfId="101" applyFont="1" applyFill="1" applyBorder="1" applyAlignment="1" applyProtection="1">
      <alignment horizontal="center" vertical="center"/>
      <protection/>
    </xf>
    <xf numFmtId="0" fontId="32" fillId="20" borderId="80" xfId="101" applyFont="1" applyFill="1" applyBorder="1" applyAlignment="1" applyProtection="1">
      <alignment horizontal="center" vertical="center"/>
      <protection/>
    </xf>
    <xf numFmtId="0" fontId="32" fillId="20" borderId="94" xfId="101" applyFont="1" applyFill="1" applyBorder="1" applyAlignment="1" applyProtection="1">
      <alignment horizontal="center" vertical="center"/>
      <protection/>
    </xf>
    <xf numFmtId="0" fontId="71" fillId="24" borderId="12" xfId="67" applyFont="1" applyFill="1" applyBorder="1" applyAlignment="1" applyProtection="1">
      <alignment horizontal="center" vertical="center"/>
      <protection locked="0"/>
    </xf>
    <xf numFmtId="0" fontId="71" fillId="24" borderId="13" xfId="67" applyFont="1" applyFill="1" applyBorder="1" applyAlignment="1" applyProtection="1">
      <alignment horizontal="center" vertical="center"/>
      <protection locked="0"/>
    </xf>
    <xf numFmtId="0" fontId="71" fillId="24" borderId="14" xfId="67" applyFont="1" applyFill="1" applyBorder="1" applyAlignment="1" applyProtection="1">
      <alignment horizontal="center" vertical="center"/>
      <protection locked="0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42" xfId="115"/>
    <cellStyle name="Normal 43" xfId="116"/>
    <cellStyle name="Normal 44" xfId="117"/>
    <cellStyle name="Normal 5" xfId="118"/>
    <cellStyle name="Normal 6" xfId="119"/>
    <cellStyle name="Normal 7" xfId="120"/>
    <cellStyle name="Normal 8" xfId="121"/>
    <cellStyle name="Normal 9" xfId="122"/>
    <cellStyle name="Note" xfId="123"/>
    <cellStyle name="Output" xfId="124"/>
    <cellStyle name="Percent" xfId="125"/>
    <cellStyle name="Title" xfId="126"/>
    <cellStyle name="Total" xfId="127"/>
    <cellStyle name="Warning Text" xfId="128"/>
  </cellStyles>
  <dxfs count="15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01"/>
          <c:w val="0.984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88 ΚΟΙΝΩΝ ΠΡΟΪΟΝΤΩΝ ΑΝΑ ΥΠΕΡΑΓOΡΑ ΛΕΥΚΩΣΙΑΣ 23/10/14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ΥΠΕΡ.'!$C$127:$C$134</c:f>
              <c:numCache/>
            </c:numRef>
          </c:val>
        </c:ser>
        <c:axId val="4061796"/>
        <c:axId val="36556165"/>
      </c:barChart>
      <c:catAx>
        <c:axId val="4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556165"/>
        <c:crosses val="autoZero"/>
        <c:auto val="1"/>
        <c:lblOffset val="100"/>
        <c:tickLblSkip val="1"/>
        <c:noMultiLvlLbl val="0"/>
      </c:catAx>
      <c:valAx>
        <c:axId val="365561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61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175"/>
          <c:w val="0.985"/>
          <c:h val="0.9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45 ΚΟΙΝΑ ΠΡΟΪΟΝΤΑ _ΑΜΜΟΧΩΣΤΟΣ  23/10/14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ΥΠΕΡ.'!$D$164:$D$167</c:f>
              <c:numCache/>
            </c:numRef>
          </c:val>
        </c:ser>
        <c:axId val="39386238"/>
        <c:axId val="18931823"/>
      </c:barChart>
      <c:catAx>
        <c:axId val="39386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31823"/>
        <c:crosses val="autoZero"/>
        <c:auto val="1"/>
        <c:lblOffset val="100"/>
        <c:tickLblSkip val="1"/>
        <c:noMultiLvlLbl val="0"/>
      </c:catAx>
      <c:valAx>
        <c:axId val="18931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862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75"/>
          <c:w val="0.58425"/>
          <c:h val="0.495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ΔΙΑΓΡΑΜΜΑΤΑ_ΦΘΗΝΟΤΕΡΑ'!$B$151:$B$158</c:f>
              <c:strCache/>
            </c:strRef>
          </c:cat>
          <c:val>
            <c:numRef>
              <c:f>'3_ΚΥΚΛΙΚΑ ΔΙΑΓΡΑΜΜΑΤΑ_ΦΘΗΝΟΤΕΡΑ'!$C$151:$C$158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59"/>
          <c:h val="0.7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4195"/>
          <c:w val="0.437"/>
          <c:h val="0.37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ΔΙΑΓΡΑΜΜΑΤΑ_ΦΘΗΝΟΤΕΡΑ'!$B$163:$B$170</c:f>
              <c:strCache/>
            </c:strRef>
          </c:cat>
          <c:val>
            <c:numRef>
              <c:f>'3_ΚΥΚΛΙΚΑ ΔΙΑΓΡΑΜΜΑΤΑ_ΦΘΗΝΟΤΕΡΑ'!$C$163:$C$170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315"/>
          <c:h val="0.7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5625"/>
          <c:w val="0.58425"/>
          <c:h val="0.476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4"/>
          <c:w val="0.3135"/>
          <c:h val="0.7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39075"/>
          <c:w val="0.47575"/>
          <c:h val="0.38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ΔΙΑΓΡΑΜΜΑΤΑ_ΦΘΗΝΟΤΕΡΑ'!$D$163:$D$168</c:f>
              <c:strCache/>
            </c:strRef>
          </c:cat>
          <c:val>
            <c:numRef>
              <c:f>'3_ΚΥΚΛΙΚΑ ΔΙΑΓΡΑΜΜΑΤΑ_ΦΘΗΝΟΤΕΡΑ'!$E$163:$E$168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2"/>
          <c:w val="0.31325"/>
          <c:h val="0.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485"/>
          <c:w val="0.583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ΔΙΑΓΡΑΜΜΑΤΑ_ΦΘΗΝΟΤΕΡΑ'!$F$151:$F$155</c:f>
              <c:strCache/>
            </c:strRef>
          </c:cat>
          <c:val>
            <c:numRef>
              <c:f>'3_ΚΥΚΛΙΚΑ ΔΙΑΓΡΑΜΜΑΤΑ_ΦΘΗΝΟΤΕΡΑ'!$G$151:$G$155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135"/>
          <c:h val="0.7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25"/>
          <c:y val="0.4085"/>
          <c:w val="0.453"/>
          <c:h val="0.384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ΔΙΑΓΡΑΜΜΑΤΑ_ΦΘΗΝΟΤΕΡΑ'!$F$163:$F$167</c:f>
              <c:strCache/>
            </c:strRef>
          </c:cat>
          <c:val>
            <c:numRef>
              <c:f>'3_ΚΥΚΛΙΚΑ ΔΙΑΓΡΑΜΜΑΤΑ_ΦΘΗΝΟΤΕΡΑ'!$G$163:$G$167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43"/>
          <c:w val="0.32825"/>
          <c:h val="0.7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5"/>
          <c:w val="0.58425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125"/>
          <c:h val="0.7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125"/>
          <c:y val="0.429"/>
          <c:w val="0.4335"/>
          <c:h val="0.3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ΔΙΑΓΡΑΜΜΑΤΑ_ΦΘΗΝΟΤΕΡΑ'!$H$163:$H$168</c:f>
              <c:strCache/>
            </c:strRef>
          </c:cat>
          <c:val>
            <c:numRef>
              <c:f>'3_ΚΥΚΛΙΚΑ ΔΙΑΓΡΑΜΜΑΤΑ_ΦΘΗΝΟΤΕΡΑ'!$I$163:$I$168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125"/>
          <c:h val="0.7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3485"/>
          <c:w val="0.58425"/>
          <c:h val="0.49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ΔΙΑΓΡΑΜΜΑΤΑ_ΦΘΗΝΟΤΕΡΑ'!$J$151:$J$154</c:f>
              <c:strCache/>
            </c:strRef>
          </c:cat>
          <c:val>
            <c:numRef>
              <c:f>'3_ΚΥΚΛΙΚΑ ΔΙΑΓΡΑΜΜΑΤΑ_ΦΘΗΝΟΤΕΡΑ'!$K$151:$K$154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2325"/>
          <c:h val="0.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7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575"/>
          <c:w val="0.985"/>
          <c:h val="0.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88 ΚΟΙΝΑ ΠΡΟΪΟΝΤΑ _ΛΕΥΚΩΣΙΑ 23/10/14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ΥΠΕΡ.'!$B$127:$B$134</c:f>
              <c:strCache/>
            </c:strRef>
          </c:cat>
          <c:val>
            <c:numRef>
              <c:f>'2_ΡΑΒΔΟΓΡΑΜΜΑΤΑ_ΚΑΤΑΤΑΞΗ ΥΠΕΡ.'!$D$127:$D$134</c:f>
              <c:numCache/>
            </c:numRef>
          </c:val>
        </c:ser>
        <c:axId val="60570030"/>
        <c:axId val="8259359"/>
      </c:barChart>
      <c:catAx>
        <c:axId val="60570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59359"/>
        <c:crosses val="autoZero"/>
        <c:auto val="1"/>
        <c:lblOffset val="100"/>
        <c:tickLblSkip val="1"/>
        <c:noMultiLvlLbl val="0"/>
      </c:catAx>
      <c:valAx>
        <c:axId val="8259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570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"/>
          <c:y val="0.41225"/>
          <c:w val="0.442"/>
          <c:h val="0.37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ΑΜΜΟΧΩΣΤΟΣ_23/10/14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ΔΙΑΓΡΑΜΜΑΤΑ_ΦΘΗΝΟΤΕΡΑ'!$J$163:$J$166</c:f>
              <c:strCache/>
            </c:strRef>
          </c:cat>
          <c:val>
            <c:numRef>
              <c:f>'3_ΚΥΚΛΙΚΑ ΔΙΑΓΡΑΜΜΑΤΑ_ΦΘΗΝΟΤΕΡΑ'!$K$163:$K$166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"/>
          <c:w val="0.3425"/>
          <c:h val="0.6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61 ΚΟΙΝΩΝ ΠΡΟΪΟΝΤΩΝ ΑΝΑ ΥΠΕΡΑΓOΡΑ ΛΕΜΕΣΟΥ 23/10/14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ΥΠΕΡ.'!$C$138:$C$143</c:f>
              <c:numCache/>
            </c:numRef>
          </c:val>
        </c:ser>
        <c:axId val="7225368"/>
        <c:axId val="65028313"/>
      </c:barChart>
      <c:catAx>
        <c:axId val="7225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028313"/>
        <c:crosses val="autoZero"/>
        <c:auto val="1"/>
        <c:lblOffset val="100"/>
        <c:tickLblSkip val="1"/>
        <c:noMultiLvlLbl val="0"/>
      </c:catAx>
      <c:valAx>
        <c:axId val="650283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25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6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61 ΚΟΙΝΑ ΠΡΟΪΟΝΤΑ _ΛΕΜΕΣΟΣ 23/10/14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ΥΠΕΡ.'!$B$138:$B$143</c:f>
              <c:strCache/>
            </c:strRef>
          </c:cat>
          <c:val>
            <c:numRef>
              <c:f>'2_ΡΑΒΔΟΓΡΑΜΜΑΤΑ_ΚΑΤΑΤΑΞΗ ΥΠΕΡ.'!$D$138:$D$143</c:f>
              <c:numCache/>
            </c:numRef>
          </c:val>
        </c:ser>
        <c:axId val="48383906"/>
        <c:axId val="32801971"/>
      </c:barChart>
      <c:catAx>
        <c:axId val="4838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801971"/>
        <c:crosses val="autoZero"/>
        <c:auto val="1"/>
        <c:lblOffset val="100"/>
        <c:tickLblSkip val="1"/>
        <c:noMultiLvlLbl val="0"/>
      </c:catAx>
      <c:valAx>
        <c:axId val="32801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839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5"/>
          <c:w val="0.984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88 ΚΟΙΝΩΝ ΠΡΟΪΟΝΤΩΝ ΑΝΑ ΥΠΕΡΑΓOΡΑ ΛΑΡΝΑΚΑΣ 23/10/14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ΥΠΕΡ.'!$C$147:$C$151</c:f>
              <c:numCache/>
            </c:numRef>
          </c:val>
        </c:ser>
        <c:axId val="26782284"/>
        <c:axId val="39713965"/>
      </c:barChart>
      <c:catAx>
        <c:axId val="26782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13965"/>
        <c:crosses val="autoZero"/>
        <c:auto val="1"/>
        <c:lblOffset val="100"/>
        <c:tickLblSkip val="1"/>
        <c:noMultiLvlLbl val="0"/>
      </c:catAx>
      <c:valAx>
        <c:axId val="39713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82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88 ΚΟΙΝΑ ΠΡΟΪΟΝΤΑ _ΛΑΡΝΑΚΑ 23/10/14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ΥΠΕΡ.'!$B$147:$B$151</c:f>
              <c:strCache/>
            </c:strRef>
          </c:cat>
          <c:val>
            <c:numRef>
              <c:f>'2_ΡΑΒΔΟΓΡΑΜΜΑΤΑ_ΚΑΤΑΤΑΞΗ ΥΠΕΡ.'!$D$147:$D$151</c:f>
              <c:numCache/>
            </c:numRef>
          </c:val>
        </c:ser>
        <c:axId val="21881366"/>
        <c:axId val="62714567"/>
      </c:barChart>
      <c:catAx>
        <c:axId val="218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14567"/>
        <c:crosses val="autoZero"/>
        <c:auto val="1"/>
        <c:lblOffset val="100"/>
        <c:tickLblSkip val="1"/>
        <c:noMultiLvlLbl val="0"/>
      </c:catAx>
      <c:valAx>
        <c:axId val="62714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81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06175"/>
          <c:w val="0.984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61 ΚΟΙΝΩΝ ΠΡΟΪΟΝΤΩΝ ΑΝΑ ΥΠΕΡΑΓOΡΑ ΠΑΦΟΥ 23/10/14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ΥΠΕΡ.'!$C$155:$C$160</c:f>
              <c:numCache/>
            </c:numRef>
          </c:val>
        </c:ser>
        <c:axId val="27560192"/>
        <c:axId val="46715137"/>
      </c:barChart>
      <c:catAx>
        <c:axId val="27560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15137"/>
        <c:crosses val="autoZero"/>
        <c:auto val="1"/>
        <c:lblOffset val="100"/>
        <c:tickLblSkip val="1"/>
        <c:noMultiLvlLbl val="0"/>
      </c:catAx>
      <c:valAx>
        <c:axId val="467151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0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"/>
          <c:w val="0.985"/>
          <c:h val="0.9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61 ΚΟΙΝΑ ΠΡΟΪΟΝΤΑ _ΠΑΦΟΣ 23/10/14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ΥΠΕΡ.'!$B$155:$B$160</c:f>
              <c:strCache/>
            </c:strRef>
          </c:cat>
          <c:val>
            <c:numRef>
              <c:f>'2_ΡΑΒΔΟΓΡΑΜΜΑΤΑ_ΚΑΤΑΤΑΞΗ ΥΠΕΡ.'!$D$155:$D$160</c:f>
              <c:numCache/>
            </c:numRef>
          </c:val>
        </c:ser>
        <c:axId val="17783050"/>
        <c:axId val="25829723"/>
      </c:barChart>
      <c:catAx>
        <c:axId val="1778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829723"/>
        <c:crosses val="autoZero"/>
        <c:auto val="1"/>
        <c:lblOffset val="100"/>
        <c:tickLblSkip val="1"/>
        <c:noMultiLvlLbl val="0"/>
      </c:catAx>
      <c:valAx>
        <c:axId val="25829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783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225"/>
          <c:w val="0.984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45 ΚΟΙΝΩΝ ΠΡΟΪΟΝΤΩΝ ΑΝΑ ΥΠΕΡΑΓOΡΑ ΑΜΜΟΧΩΣΤΟΥ 23/10/14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ΥΠΕΡ.'!$B$164:$B$167</c:f>
              <c:strCache/>
            </c:strRef>
          </c:cat>
          <c:val>
            <c:numRef>
              <c:f>'2_ΡΑΒΔΟΓΡΑΜΜΑΤΑ_ΚΑΤΑΤΑΞΗ ΥΠΕΡ.'!$C$164:$C$167</c:f>
              <c:numCache/>
            </c:numRef>
          </c:val>
        </c:ser>
        <c:axId val="31140916"/>
        <c:axId val="11832789"/>
      </c:barChart>
      <c:catAx>
        <c:axId val="3114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32789"/>
        <c:crosses val="autoZero"/>
        <c:auto val="1"/>
        <c:lblOffset val="100"/>
        <c:tickLblSkip val="1"/>
        <c:noMultiLvlLbl val="0"/>
      </c:catAx>
      <c:valAx>
        <c:axId val="11832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40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600075</xdr:rowOff>
    </xdr:from>
    <xdr:to>
      <xdr:col>5</xdr:col>
      <xdr:colOff>1247775</xdr:colOff>
      <xdr:row>115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0" y="22764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</xdr:row>
      <xdr:rowOff>38100</xdr:rowOff>
    </xdr:from>
    <xdr:to>
      <xdr:col>9</xdr:col>
      <xdr:colOff>85725</xdr:colOff>
      <xdr:row>135</xdr:row>
      <xdr:rowOff>38100</xdr:rowOff>
    </xdr:to>
    <xdr:grpSp>
      <xdr:nvGrpSpPr>
        <xdr:cNvPr id="1" name="Group 2"/>
        <xdr:cNvGrpSpPr>
          <a:grpSpLocks noChangeAspect="1"/>
        </xdr:cNvGrpSpPr>
      </xdr:nvGrpSpPr>
      <xdr:grpSpPr>
        <a:xfrm>
          <a:off x="76200" y="1285875"/>
          <a:ext cx="13992225" cy="26117550"/>
          <a:chOff x="10187" y="749704"/>
          <a:chExt cx="13660989" cy="2606822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0187" y="749704"/>
          <a:ext cx="6806588" cy="5135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6847512" y="756221"/>
          <a:ext cx="6810003" cy="513544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23848" y="5917730"/>
          <a:ext cx="6806588" cy="533095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6854342" y="5917730"/>
          <a:ext cx="6810003" cy="533095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34094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6864588" y="11300819"/>
          <a:ext cx="6806588" cy="51549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37509" y="16481880"/>
          <a:ext cx="6806588" cy="5154992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6850927" y="16475363"/>
          <a:ext cx="6806588" cy="515499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23848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6850927" y="21662940"/>
          <a:ext cx="6806588" cy="515499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showGridLines="0" zoomScale="55" zoomScaleNormal="55" zoomScaleSheetLayoutView="55" zoomScalePageLayoutView="0" workbookViewId="0" topLeftCell="A1">
      <pane ySplit="3" topLeftCell="A16" activePane="bottomLeft" state="frozen"/>
      <selection pane="topLeft" activeCell="A1" sqref="A1"/>
      <selection pane="bottomLeft" activeCell="E27" activeCellId="1" sqref="A27:A30 E27:E30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309"/>
      <c r="B1" s="309"/>
      <c r="C1" s="309"/>
      <c r="D1" s="309"/>
      <c r="E1" s="309"/>
    </row>
    <row r="2" spans="1:5" ht="21.75">
      <c r="A2" s="310" t="s">
        <v>66</v>
      </c>
      <c r="B2" s="310"/>
      <c r="C2" s="310"/>
      <c r="D2" s="310"/>
      <c r="E2" s="310"/>
    </row>
    <row r="3" spans="1:5" ht="34.5" customHeight="1">
      <c r="A3" s="254" t="s">
        <v>65</v>
      </c>
      <c r="B3" s="255">
        <v>41935</v>
      </c>
      <c r="C3" s="256"/>
      <c r="D3" s="256"/>
      <c r="E3" s="256"/>
    </row>
    <row r="4" spans="1:5" ht="21.75" customHeight="1" thickBot="1">
      <c r="A4" s="155"/>
      <c r="B4" s="156"/>
      <c r="C4" s="5"/>
      <c r="D4" s="5"/>
      <c r="E4" s="5"/>
    </row>
    <row r="5" spans="1:5" ht="22.5" thickBot="1">
      <c r="A5" s="112" t="s">
        <v>39</v>
      </c>
      <c r="B5" s="113">
        <v>88</v>
      </c>
      <c r="C5" s="110" t="s">
        <v>47</v>
      </c>
      <c r="D5" s="110"/>
      <c r="E5" s="111"/>
    </row>
    <row r="6" spans="1:5" ht="62.25" customHeight="1" thickBot="1">
      <c r="A6" s="114" t="s">
        <v>0</v>
      </c>
      <c r="B6" s="115" t="s">
        <v>2</v>
      </c>
      <c r="C6" s="116" t="s">
        <v>1</v>
      </c>
      <c r="D6" s="116" t="s">
        <v>4</v>
      </c>
      <c r="E6" s="116" t="s">
        <v>3</v>
      </c>
    </row>
    <row r="7" spans="1:5" ht="24.75" customHeight="1">
      <c r="A7" s="286" t="s">
        <v>118</v>
      </c>
      <c r="B7" s="287">
        <v>218.77999999999992</v>
      </c>
      <c r="C7" s="288">
        <v>100</v>
      </c>
      <c r="D7" s="289">
        <v>27</v>
      </c>
      <c r="E7" s="290">
        <v>7</v>
      </c>
    </row>
    <row r="8" spans="1:5" ht="24.75" customHeight="1">
      <c r="A8" s="291" t="s">
        <v>119</v>
      </c>
      <c r="B8" s="292">
        <v>223.21000000000006</v>
      </c>
      <c r="C8" s="293">
        <v>102.02486516134937</v>
      </c>
      <c r="D8" s="294">
        <v>23</v>
      </c>
      <c r="E8" s="295">
        <v>4</v>
      </c>
    </row>
    <row r="9" spans="1:5" ht="24.75" customHeight="1">
      <c r="A9" s="291" t="s">
        <v>120</v>
      </c>
      <c r="B9" s="292">
        <v>229.00000000000009</v>
      </c>
      <c r="C9" s="293">
        <v>104.6713593564312</v>
      </c>
      <c r="D9" s="294">
        <v>5</v>
      </c>
      <c r="E9" s="295">
        <v>2</v>
      </c>
    </row>
    <row r="10" spans="1:5" s="1" customFormat="1" ht="26.25" customHeight="1">
      <c r="A10" s="296" t="s">
        <v>121</v>
      </c>
      <c r="B10" s="297">
        <v>230.64999999999998</v>
      </c>
      <c r="C10" s="298">
        <v>105.42554164000369</v>
      </c>
      <c r="D10" s="299">
        <v>11</v>
      </c>
      <c r="E10" s="300">
        <v>1</v>
      </c>
    </row>
    <row r="11" spans="1:5" s="1" customFormat="1" ht="26.25" customHeight="1">
      <c r="A11" s="296" t="s">
        <v>122</v>
      </c>
      <c r="B11" s="297">
        <v>234.7200000000001</v>
      </c>
      <c r="C11" s="298">
        <v>107.28585793948268</v>
      </c>
      <c r="D11" s="299">
        <v>4</v>
      </c>
      <c r="E11" s="300">
        <v>1</v>
      </c>
    </row>
    <row r="12" spans="1:5" s="1" customFormat="1" ht="26.25" customHeight="1">
      <c r="A12" s="296" t="s">
        <v>123</v>
      </c>
      <c r="B12" s="297">
        <v>238.12</v>
      </c>
      <c r="C12" s="301">
        <v>108.83993052381392</v>
      </c>
      <c r="D12" s="302">
        <v>0</v>
      </c>
      <c r="E12" s="303">
        <v>2</v>
      </c>
    </row>
    <row r="13" spans="1:5" s="1" customFormat="1" ht="26.25" customHeight="1">
      <c r="A13" s="296" t="s">
        <v>124</v>
      </c>
      <c r="B13" s="297">
        <v>239.07000000000002</v>
      </c>
      <c r="C13" s="301">
        <v>109.27415668708298</v>
      </c>
      <c r="D13" s="302">
        <v>5</v>
      </c>
      <c r="E13" s="303">
        <v>1</v>
      </c>
    </row>
    <row r="14" spans="1:5" s="1" customFormat="1" ht="26.25" customHeight="1" thickBot="1">
      <c r="A14" s="304" t="s">
        <v>125</v>
      </c>
      <c r="B14" s="305">
        <v>241.9200000000001</v>
      </c>
      <c r="C14" s="306">
        <v>110.57683517689011</v>
      </c>
      <c r="D14" s="307">
        <v>0</v>
      </c>
      <c r="E14" s="308">
        <v>1</v>
      </c>
    </row>
    <row r="15" spans="1:5" ht="27" thickBot="1">
      <c r="A15" s="6"/>
      <c r="B15" s="185">
        <f>IF(AND(B7="",B8="",B9="",B10="",B11="",B12="",B13="",B14=""),"",IF(AND(B7&lt;=B8,B8&lt;=B9,B9&lt;=B10,B10&lt;=B11,B11&lt;=B12,B12&lt;=B13,B13&lt;=B14),"","ΠΡΟΣΟΧΗ ΤΑΞΙΝΟΜΗΣΗ"))</f>
      </c>
      <c r="C15" s="185">
        <f>IF(AND(C7="",C8="",C9="",C10="",C11="",C12="",C13="",C14=""),"",IF(AND(C7&lt;=C8,C8&lt;=C9,C9&lt;=C10,C10&lt;=C11,C11&lt;=C12,C12&lt;=C13,C13&lt;=C14),"","ΠΡΟΣΟΧΗ ΤΑΞΙΝΟΜΗΣΗ"))</f>
      </c>
      <c r="D15" s="7"/>
      <c r="E15" s="8"/>
    </row>
    <row r="16" spans="1:5" ht="22.5" thickBot="1">
      <c r="A16" s="112" t="s">
        <v>41</v>
      </c>
      <c r="B16" s="113">
        <v>61</v>
      </c>
      <c r="C16" s="110" t="s">
        <v>47</v>
      </c>
      <c r="D16" s="110"/>
      <c r="E16" s="111"/>
    </row>
    <row r="17" spans="1:5" ht="66" thickBot="1">
      <c r="A17" s="132" t="s">
        <v>0</v>
      </c>
      <c r="B17" s="133" t="s">
        <v>2</v>
      </c>
      <c r="C17" s="134" t="s">
        <v>1</v>
      </c>
      <c r="D17" s="134" t="s">
        <v>4</v>
      </c>
      <c r="E17" s="134" t="s">
        <v>3</v>
      </c>
    </row>
    <row r="18" spans="1:5" ht="24.75" customHeight="1">
      <c r="A18" s="117" t="s">
        <v>103</v>
      </c>
      <c r="B18" s="118">
        <v>157.76000000000002</v>
      </c>
      <c r="C18" s="119">
        <v>100</v>
      </c>
      <c r="D18" s="120">
        <v>20</v>
      </c>
      <c r="E18" s="121">
        <v>5</v>
      </c>
    </row>
    <row r="19" spans="1:5" ht="24.75" customHeight="1">
      <c r="A19" s="122" t="s">
        <v>104</v>
      </c>
      <c r="B19" s="123">
        <v>158.70000000000005</v>
      </c>
      <c r="C19" s="124">
        <v>100.59584178498987</v>
      </c>
      <c r="D19" s="125">
        <v>18</v>
      </c>
      <c r="E19" s="126">
        <v>4</v>
      </c>
    </row>
    <row r="20" spans="1:5" ht="24.75" customHeight="1">
      <c r="A20" s="122" t="s">
        <v>105</v>
      </c>
      <c r="B20" s="123">
        <v>160.26999999999998</v>
      </c>
      <c r="C20" s="124">
        <v>101.59102434077077</v>
      </c>
      <c r="D20" s="125">
        <v>22</v>
      </c>
      <c r="E20" s="126">
        <v>4</v>
      </c>
    </row>
    <row r="21" spans="1:5" ht="24.75" customHeight="1">
      <c r="A21" s="127" t="s">
        <v>106</v>
      </c>
      <c r="B21" s="128">
        <v>161.09999999999997</v>
      </c>
      <c r="C21" s="129">
        <v>102.11713995943201</v>
      </c>
      <c r="D21" s="130">
        <v>14</v>
      </c>
      <c r="E21" s="131">
        <v>3</v>
      </c>
    </row>
    <row r="22" spans="1:5" ht="24.75" customHeight="1">
      <c r="A22" s="127" t="s">
        <v>107</v>
      </c>
      <c r="B22" s="128">
        <v>163.26</v>
      </c>
      <c r="C22" s="129">
        <v>103.48630831643001</v>
      </c>
      <c r="D22" s="130">
        <v>9</v>
      </c>
      <c r="E22" s="131">
        <v>3</v>
      </c>
    </row>
    <row r="23" spans="1:5" ht="24.75" customHeight="1" thickBot="1">
      <c r="A23" s="135" t="s">
        <v>108</v>
      </c>
      <c r="B23" s="136">
        <v>164.73</v>
      </c>
      <c r="C23" s="137">
        <v>104.41810344827584</v>
      </c>
      <c r="D23" s="138">
        <v>8</v>
      </c>
      <c r="E23" s="139">
        <v>1</v>
      </c>
    </row>
    <row r="24" spans="1:5" ht="27" thickBot="1">
      <c r="A24" s="257"/>
      <c r="B24" s="185">
        <f>IF(AND(B18="",B19="",B20="",B21="",B22="",B23=""),"",IF(AND(B18&lt;=B19,B19&lt;=B20,B20&lt;=B21,B21&lt;=B22,B22&lt;=B23),"","ΠΡΟΣΟΧΗ ΤΑΞΙΝΟΜΗΣΗ"))</f>
      </c>
      <c r="C24" s="185">
        <f>IF(AND(C18="",C19="",C20="",C21="",C22="",C23=""),"",IF(AND(C18&lt;=C19,C19&lt;=C20,C20&lt;=C21,C21&lt;=C22,C22&lt;=C23),"","ΠΡΟΣΟΧΗ ΤΑΞΙΝΟΜΗΣΗ"))</f>
      </c>
      <c r="D24" s="7"/>
      <c r="E24" s="8"/>
    </row>
    <row r="25" spans="1:5" ht="22.5" thickBot="1">
      <c r="A25" s="112" t="s">
        <v>42</v>
      </c>
      <c r="B25" s="113">
        <v>88</v>
      </c>
      <c r="C25" s="110" t="s">
        <v>47</v>
      </c>
      <c r="D25" s="110"/>
      <c r="E25" s="111"/>
    </row>
    <row r="26" spans="1:5" ht="66" thickBot="1">
      <c r="A26" s="140" t="s">
        <v>0</v>
      </c>
      <c r="B26" s="141" t="s">
        <v>2</v>
      </c>
      <c r="C26" s="142" t="s">
        <v>1</v>
      </c>
      <c r="D26" s="134" t="s">
        <v>4</v>
      </c>
      <c r="E26" s="134" t="s">
        <v>3</v>
      </c>
    </row>
    <row r="27" spans="1:5" ht="24.75" customHeight="1">
      <c r="A27" s="117" t="s">
        <v>128</v>
      </c>
      <c r="B27" s="118">
        <v>250.39</v>
      </c>
      <c r="C27" s="119">
        <v>100</v>
      </c>
      <c r="D27" s="120">
        <v>41</v>
      </c>
      <c r="E27" s="121">
        <v>8</v>
      </c>
    </row>
    <row r="28" spans="1:5" ht="24.75" customHeight="1">
      <c r="A28" s="122" t="s">
        <v>129</v>
      </c>
      <c r="B28" s="143">
        <v>255.64300000000003</v>
      </c>
      <c r="C28" s="144">
        <v>102.09792723351573</v>
      </c>
      <c r="D28" s="145">
        <v>32</v>
      </c>
      <c r="E28" s="146">
        <v>4</v>
      </c>
    </row>
    <row r="29" spans="1:5" ht="24.75" customHeight="1">
      <c r="A29" s="122" t="s">
        <v>130</v>
      </c>
      <c r="B29" s="123">
        <v>261.80999999999995</v>
      </c>
      <c r="C29" s="124">
        <v>104.56088501936976</v>
      </c>
      <c r="D29" s="125">
        <v>22</v>
      </c>
      <c r="E29" s="126">
        <v>2</v>
      </c>
    </row>
    <row r="30" spans="1:5" ht="24.75" customHeight="1">
      <c r="A30" s="127" t="s">
        <v>131</v>
      </c>
      <c r="B30" s="147">
        <v>262.3399999999999</v>
      </c>
      <c r="C30" s="148">
        <v>104.77255481448937</v>
      </c>
      <c r="D30" s="149">
        <v>48</v>
      </c>
      <c r="E30" s="150">
        <v>4</v>
      </c>
    </row>
    <row r="31" spans="1:5" ht="24.75" customHeight="1" thickBot="1">
      <c r="A31" s="135"/>
      <c r="B31" s="151"/>
      <c r="C31" s="152"/>
      <c r="D31" s="153"/>
      <c r="E31" s="154"/>
    </row>
    <row r="32" spans="1:5" ht="27" thickBot="1">
      <c r="A32" s="6"/>
      <c r="B32" s="185">
        <f>IF(AND(B27="",B28="",B29="",B30="",B31=""),"",IF(AND(B27&lt;=B28,B28&lt;=B29,B29&lt;=B30),"","ΠΡΟΣΟΧΗ ΤΑΞΙΝΟΜΗΣΗ"))</f>
      </c>
      <c r="C32" s="185">
        <f>IF(AND(C27="",C28="",C29="",C30="",C31=""),"",IF(AND(C27&lt;=C28,C28&lt;=C29,C29&lt;=C30),"","ΠΡΟΣΟΧΗ ΤΑΞΙΝΟΜΗΣΗ"))</f>
      </c>
      <c r="D32" s="7"/>
      <c r="E32" s="8"/>
    </row>
    <row r="33" spans="1:5" ht="22.5" thickBot="1">
      <c r="A33" s="112" t="s">
        <v>43</v>
      </c>
      <c r="B33" s="113">
        <v>61</v>
      </c>
      <c r="C33" s="110" t="s">
        <v>40</v>
      </c>
      <c r="D33" s="110"/>
      <c r="E33" s="111"/>
    </row>
    <row r="34" spans="1:5" ht="66" thickBot="1">
      <c r="A34" s="140" t="s">
        <v>0</v>
      </c>
      <c r="B34" s="141" t="s">
        <v>2</v>
      </c>
      <c r="C34" s="142" t="s">
        <v>1</v>
      </c>
      <c r="D34" s="134" t="s">
        <v>4</v>
      </c>
      <c r="E34" s="134" t="s">
        <v>3</v>
      </c>
    </row>
    <row r="35" spans="1:5" ht="24.75" customHeight="1">
      <c r="A35" s="117" t="s">
        <v>94</v>
      </c>
      <c r="B35" s="118">
        <v>166.17999999999998</v>
      </c>
      <c r="C35" s="119">
        <v>99.99999999999999</v>
      </c>
      <c r="D35" s="120">
        <v>18</v>
      </c>
      <c r="E35" s="121">
        <v>6</v>
      </c>
    </row>
    <row r="36" spans="1:5" ht="24.75" customHeight="1">
      <c r="A36" s="122" t="s">
        <v>102</v>
      </c>
      <c r="B36" s="123">
        <v>172.18999999999994</v>
      </c>
      <c r="C36" s="124">
        <v>103.61656035624019</v>
      </c>
      <c r="D36" s="125">
        <v>0</v>
      </c>
      <c r="E36" s="126">
        <v>10</v>
      </c>
    </row>
    <row r="37" spans="1:5" ht="24.75" customHeight="1">
      <c r="A37" s="122" t="s">
        <v>95</v>
      </c>
      <c r="B37" s="123">
        <v>179.63000000000002</v>
      </c>
      <c r="C37" s="124">
        <v>108.09363340955593</v>
      </c>
      <c r="D37" s="125">
        <v>8</v>
      </c>
      <c r="E37" s="126">
        <v>0</v>
      </c>
    </row>
    <row r="38" spans="1:5" s="1" customFormat="1" ht="24.75" customHeight="1">
      <c r="A38" s="127" t="s">
        <v>97</v>
      </c>
      <c r="B38" s="128">
        <v>182.46000000000006</v>
      </c>
      <c r="C38" s="129">
        <v>109.79660608978222</v>
      </c>
      <c r="D38" s="130">
        <v>7</v>
      </c>
      <c r="E38" s="131">
        <v>0</v>
      </c>
    </row>
    <row r="39" spans="1:5" s="1" customFormat="1" ht="24.75" customHeight="1">
      <c r="A39" s="157" t="s">
        <v>96</v>
      </c>
      <c r="B39" s="158">
        <v>183.31999999999988</v>
      </c>
      <c r="C39" s="159">
        <v>110.31411722228903</v>
      </c>
      <c r="D39" s="160">
        <v>5</v>
      </c>
      <c r="E39" s="161">
        <v>1</v>
      </c>
    </row>
    <row r="40" spans="1:5" s="1" customFormat="1" ht="24.75" customHeight="1" thickBot="1">
      <c r="A40" s="135" t="s">
        <v>98</v>
      </c>
      <c r="B40" s="136">
        <v>195.51000000000002</v>
      </c>
      <c r="C40" s="137">
        <v>117.649536647009</v>
      </c>
      <c r="D40" s="138">
        <v>0</v>
      </c>
      <c r="E40" s="139">
        <v>0</v>
      </c>
    </row>
    <row r="41" spans="1:5" ht="27" thickBot="1">
      <c r="A41" s="9"/>
      <c r="B41" s="185">
        <f>IF(AND(B35="",B36="",B37="",B38="",B39="",B40=""),"",IF(AND(B35&lt;=B36,B36&lt;=B37,B37&lt;=B38,B38&lt;=B39,B39&lt;=B40),"","ΠΡΟΣΟΧΗ ΤΑΞΙΝΟΜΗΣΗ"))</f>
      </c>
      <c r="C41" s="185">
        <f>IF(AND(C35="",C36="",C37="",C38="",C39="",C40=""),"",IF(AND(C35&lt;=C36,C36&lt;=C37,C37&lt;=C38,C38&lt;=C39,C39&lt;=C40),"","ΠΡΟΣΟΧΗ ΤΑΞΙΝΟΜΗΣΗ"))</f>
      </c>
      <c r="D41" s="10"/>
      <c r="E41" s="11"/>
    </row>
    <row r="42" spans="1:5" ht="22.5" thickBot="1">
      <c r="A42" s="112" t="s">
        <v>44</v>
      </c>
      <c r="B42" s="113">
        <v>45</v>
      </c>
      <c r="C42" s="110" t="s">
        <v>47</v>
      </c>
      <c r="D42" s="110"/>
      <c r="E42" s="111"/>
    </row>
    <row r="43" spans="1:5" ht="66" thickBot="1">
      <c r="A43" s="140" t="s">
        <v>0</v>
      </c>
      <c r="B43" s="141" t="s">
        <v>2</v>
      </c>
      <c r="C43" s="142" t="s">
        <v>1</v>
      </c>
      <c r="D43" s="134" t="s">
        <v>4</v>
      </c>
      <c r="E43" s="134" t="s">
        <v>3</v>
      </c>
    </row>
    <row r="44" spans="1:5" ht="24.75" customHeight="1">
      <c r="A44" s="117" t="s">
        <v>113</v>
      </c>
      <c r="B44" s="118">
        <v>111.99</v>
      </c>
      <c r="C44" s="119">
        <v>100</v>
      </c>
      <c r="D44" s="120">
        <v>33</v>
      </c>
      <c r="E44" s="121">
        <v>13</v>
      </c>
    </row>
    <row r="45" spans="1:5" ht="24.75" customHeight="1">
      <c r="A45" s="122" t="s">
        <v>114</v>
      </c>
      <c r="B45" s="123">
        <v>116.28000000000002</v>
      </c>
      <c r="C45" s="124">
        <v>103.83069916956873</v>
      </c>
      <c r="D45" s="125">
        <v>10</v>
      </c>
      <c r="E45" s="126">
        <v>3</v>
      </c>
    </row>
    <row r="46" spans="1:5" ht="24.75" customHeight="1">
      <c r="A46" s="162" t="s">
        <v>115</v>
      </c>
      <c r="B46" s="163">
        <v>120.46000000000001</v>
      </c>
      <c r="C46" s="164">
        <v>107.56317528350746</v>
      </c>
      <c r="D46" s="165">
        <v>7</v>
      </c>
      <c r="E46" s="166">
        <v>2</v>
      </c>
    </row>
    <row r="47" spans="1:5" ht="24.75" customHeight="1" thickBot="1">
      <c r="A47" s="187" t="s">
        <v>116</v>
      </c>
      <c r="B47" s="151">
        <v>122.23000000000005</v>
      </c>
      <c r="C47" s="152">
        <v>109.14367354228061</v>
      </c>
      <c r="D47" s="153">
        <v>2</v>
      </c>
      <c r="E47" s="154">
        <v>0</v>
      </c>
    </row>
    <row r="48" spans="2:5" ht="31.5" customHeight="1">
      <c r="B48" s="186">
        <f>IF(AND(B44="",B45="",B46="",B47=""),"",IF(AND(B44&lt;=B45,B45&lt;=B46,B46&lt;=B47),"","ΠΡΟΣΟΧΗ ΤΑΞΙΝΟΜΗΣΗ"))</f>
      </c>
      <c r="C48" s="186">
        <f>IF(AND(C44="",C45="",C46="",C47=""),"",IF(AND(C44&lt;=C45,C45&lt;=C46,C46&lt;=C47),"","ΠΡΟΣΟΧΗ ΤΑΞΙΝΟΜΗΣΗ"))</f>
      </c>
      <c r="D48" s="46"/>
      <c r="E48" s="46"/>
    </row>
  </sheetData>
  <sheetProtection selectLockedCells="1" sort="0"/>
  <mergeCells count="2">
    <mergeCell ref="A1:E1"/>
    <mergeCell ref="A2:E2"/>
  </mergeCells>
  <conditionalFormatting sqref="B24:C24 B15:C15">
    <cfRule type="containsText" priority="5" dxfId="13" operator="containsText" stopIfTrue="1" text="ΠΡΟΣΟΧΗ ΤΑΞΙΝΟΜΗΣΗ">
      <formula>NOT(ISERROR(SEARCH("ΠΡΟΣΟΧΗ ΤΑΞΙΝΟΜΗΣΗ",B15)))</formula>
    </cfRule>
  </conditionalFormatting>
  <conditionalFormatting sqref="B32:C32">
    <cfRule type="containsText" priority="3" dxfId="13" operator="containsText" stopIfTrue="1" text="ΠΡΟΣΟΧΗ ΤΑΞΙΝΟΜΗΣΗ">
      <formula>NOT(ISERROR(SEARCH("ΠΡΟΣΟΧΗ ΤΑΞΙΝΟΜΗΣΗ",B32)))</formula>
    </cfRule>
  </conditionalFormatting>
  <conditionalFormatting sqref="B41:C41">
    <cfRule type="containsText" priority="2" dxfId="13" operator="containsText" stopIfTrue="1" text="ΠΡΟΣΟΧΗ ΤΑΞΙΝΟΜΗΣΗ">
      <formula>NOT(ISERROR(SEARCH("ΠΡΟΣΟΧΗ ΤΑΞΙΝΟΜΗΣΗ",B41)))</formula>
    </cfRule>
  </conditionalFormatting>
  <conditionalFormatting sqref="B48:E48">
    <cfRule type="containsText" priority="1" dxfId="13" operator="containsText" stopIfTrue="1" text="ΠΡΟΣΟΧΗ ΤΑΞΙΝΟΜΗΣΗ">
      <formula>NOT(ISERROR(SEARCH("ΠΡΟΣΟΧΗ ΤΑΞΙΝΟΜΗΣΗ",B48)))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2" r:id="rId1"/>
  <rowBreaks count="1" manualBreakCount="1">
    <brk id="4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8"/>
  <sheetViews>
    <sheetView showGridLines="0" zoomScale="40" zoomScaleNormal="40" zoomScaleSheetLayoutView="55" zoomScalePageLayoutView="0" workbookViewId="0" topLeftCell="A1">
      <pane ySplit="4" topLeftCell="A143" activePane="bottomLeft" state="frozen"/>
      <selection pane="topLeft" activeCell="A1" sqref="A1"/>
      <selection pane="bottomLeft" activeCell="J150" sqref="J150"/>
    </sheetView>
  </sheetViews>
  <sheetFormatPr defaultColWidth="9.140625" defaultRowHeight="15"/>
  <cols>
    <col min="1" max="1" width="40.140625" style="12" customWidth="1"/>
    <col min="2" max="2" width="132.00390625" style="12" customWidth="1"/>
    <col min="3" max="3" width="35.421875" style="12" customWidth="1"/>
    <col min="4" max="4" width="71.8515625" style="12" customWidth="1"/>
    <col min="5" max="5" width="22.00390625" style="12" customWidth="1"/>
    <col min="6" max="6" width="21.00390625" style="12" customWidth="1"/>
    <col min="7" max="27" width="12.00390625" style="12" customWidth="1"/>
    <col min="28" max="83" width="9.140625" style="12" customWidth="1"/>
    <col min="84" max="93" width="28.140625" style="12" hidden="1" customWidth="1"/>
    <col min="94" max="95" width="0" style="12" hidden="1" customWidth="1"/>
    <col min="96" max="16384" width="9.140625" style="12" customWidth="1"/>
  </cols>
  <sheetData>
    <row r="2" spans="1:6" ht="78.75" customHeight="1" thickBot="1">
      <c r="A2" s="314" t="s">
        <v>68</v>
      </c>
      <c r="B2" s="314"/>
      <c r="C2" s="314"/>
      <c r="D2" s="314"/>
      <c r="E2" s="314"/>
      <c r="F2" s="314"/>
    </row>
    <row r="3" spans="1:27" ht="38.25" customHeight="1" thickBot="1" thickTop="1">
      <c r="A3" s="311"/>
      <c r="B3" s="311"/>
      <c r="C3" s="311"/>
      <c r="D3" s="311"/>
      <c r="E3" s="311"/>
      <c r="F3" s="311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3" ht="49.5" customHeight="1" thickTop="1">
      <c r="A4" s="312" t="s">
        <v>5</v>
      </c>
      <c r="B4" s="312"/>
      <c r="C4" s="64" t="s">
        <v>101</v>
      </c>
    </row>
    <row r="5" ht="15"/>
    <row r="6" ht="15"/>
    <row r="7" ht="15"/>
    <row r="8" spans="34:95" ht="39.75" customHeight="1">
      <c r="AH8" s="65"/>
      <c r="AI8" s="65"/>
      <c r="AJ8" s="65"/>
      <c r="AK8" s="65"/>
      <c r="AL8" s="65"/>
      <c r="CL8" s="65"/>
      <c r="CM8" s="65"/>
      <c r="CN8" s="65"/>
      <c r="CO8" s="65"/>
      <c r="CP8" s="65"/>
      <c r="CQ8" s="65"/>
    </row>
    <row r="9" spans="33:95" ht="39.75" customHeight="1">
      <c r="AG9" s="65"/>
      <c r="AH9" s="65"/>
      <c r="AI9" s="65"/>
      <c r="AJ9" s="65"/>
      <c r="AK9" s="65"/>
      <c r="CF9" s="66" t="s">
        <v>25</v>
      </c>
      <c r="CG9" s="67">
        <f>'2_ΡΑΒΔΟΓΡΑΜΜΑΤΑ_ΚΑΤΑΤΑΞΗ ΥΠΕΡ.'!C125</f>
        <v>88</v>
      </c>
      <c r="CH9" s="66" t="s">
        <v>26</v>
      </c>
      <c r="CI9" s="66" t="s">
        <v>27</v>
      </c>
      <c r="CJ9" s="68" t="str">
        <f>C4</f>
        <v>23/10/14</v>
      </c>
      <c r="CK9" s="66"/>
      <c r="CL9" s="66" t="s">
        <v>28</v>
      </c>
      <c r="CM9" s="67">
        <f>'2_ΡΑΒΔΟΓΡΑΜΜΑΤΑ_ΚΑΤΑΤΑΞΗ ΥΠΕΡ.'!C125</f>
        <v>88</v>
      </c>
      <c r="CN9" s="66" t="s">
        <v>29</v>
      </c>
      <c r="CO9" s="66" t="s">
        <v>30</v>
      </c>
      <c r="CP9" s="66" t="str">
        <f>CJ9</f>
        <v>23/10/14</v>
      </c>
      <c r="CQ9" s="66"/>
    </row>
    <row r="10" spans="85:93" ht="39.75" customHeight="1">
      <c r="CG10" s="67">
        <f>'2_ΡΑΒΔΟΓΡΑΜΜΑΤΑ_ΚΑΤΑΤΑΞΗ ΥΠΕΡ.'!C136</f>
        <v>61</v>
      </c>
      <c r="CI10" s="66" t="s">
        <v>31</v>
      </c>
      <c r="CM10" s="67">
        <f>'2_ΡΑΒΔΟΓΡΑΜΜΑΤΑ_ΚΑΤΑΤΑΞΗ ΥΠΕΡ.'!C136</f>
        <v>61</v>
      </c>
      <c r="CO10" s="66" t="s">
        <v>32</v>
      </c>
    </row>
    <row r="11" spans="85:93" ht="39.75" customHeight="1">
      <c r="CG11" s="67">
        <f>'2_ΡΑΒΔΟΓΡΑΜΜΑΤΑ_ΚΑΤΑΤΑΞΗ ΥΠΕΡ.'!C145</f>
        <v>88</v>
      </c>
      <c r="CI11" s="66" t="s">
        <v>33</v>
      </c>
      <c r="CM11" s="67">
        <f>'2_ΡΑΒΔΟΓΡΑΜΜΑΤΑ_ΚΑΤΑΤΑΞΗ ΥΠΕΡ.'!C145</f>
        <v>88</v>
      </c>
      <c r="CO11" s="66" t="s">
        <v>34</v>
      </c>
    </row>
    <row r="12" spans="85:93" ht="39.75" customHeight="1">
      <c r="CG12" s="67">
        <f>'2_ΡΑΒΔΟΓΡΑΜΜΑΤΑ_ΚΑΤΑΤΑΞΗ ΥΠΕΡ.'!C153</f>
        <v>61</v>
      </c>
      <c r="CI12" s="66" t="s">
        <v>35</v>
      </c>
      <c r="CM12" s="67">
        <f>'2_ΡΑΒΔΟΓΡΑΜΜΑΤΑ_ΚΑΤΑΤΑΞΗ ΥΠΕΡ.'!C153</f>
        <v>61</v>
      </c>
      <c r="CO12" s="66" t="s">
        <v>36</v>
      </c>
    </row>
    <row r="13" spans="85:93" ht="39.75" customHeight="1">
      <c r="CG13" s="67">
        <f>'2_ΡΑΒΔΟΓΡΑΜΜΑΤΑ_ΚΑΤΑΤΑΞΗ ΥΠΕΡ.'!C162</f>
        <v>45</v>
      </c>
      <c r="CI13" s="66" t="s">
        <v>37</v>
      </c>
      <c r="CM13" s="67">
        <f>'2_ΡΑΒΔΟΓΡΑΜΜΑΤΑ_ΚΑΤΑΤΑΞΗ ΥΠΕΡ.'!C162</f>
        <v>45</v>
      </c>
      <c r="CO13" s="66" t="s">
        <v>38</v>
      </c>
    </row>
    <row r="14" ht="15"/>
    <row r="15" ht="15"/>
    <row r="16" spans="84:90" ht="23.25">
      <c r="CF16" s="69" t="str">
        <f>$CF$9&amp;$CG$9&amp;$CH$9&amp;CI9&amp;$CJ$9</f>
        <v>ΣΥΝΟΛΙΚΟ ΚΟΣΤΟΣ ΑΓΟΡΑΣ 88 ΚΟΙΝΩΝ ΠΡΟΪΟΝΤΩΝ ΑΝΑ ΥΠΕΡΑΓOΡΑ ΛΕΥΚΩΣΙΑΣ 23/10/14</v>
      </c>
      <c r="CL16" s="69" t="str">
        <f>$CL$9&amp;$CM$9&amp;$CN$9&amp;CO9&amp;$CP$9</f>
        <v>ΔΕΙΚΤΗΣ ΤΙΜΩΝ ΥΠΕΡΑΓΟΡΩΝ  ΓΙΑ 88 ΚΟΙΝΑ ΠΡΟΪΟΝΤΑ _ΛΕΥΚΩΣΙΑ 23/10/14</v>
      </c>
    </row>
    <row r="17" spans="84:90" ht="23.25">
      <c r="CF17" s="69" t="str">
        <f>$CF$9&amp;$CG$10&amp;$CH$9&amp;CI10&amp;$CJ$9</f>
        <v>ΣΥΝΟΛΙΚΟ ΚΟΣΤΟΣ ΑΓΟΡΑΣ 61 ΚΟΙΝΩΝ ΠΡΟΪΟΝΤΩΝ ΑΝΑ ΥΠΕΡΑΓOΡΑ ΛΕΜΕΣΟΥ 23/10/14</v>
      </c>
      <c r="CL17" s="69" t="str">
        <f>$CL$9&amp;$CM$10&amp;$CN$9&amp;CO10&amp;$CP$9</f>
        <v>ΔΕΙΚΤΗΣ ΤΙΜΩΝ ΥΠΕΡΑΓΟΡΩΝ  ΓΙΑ 61 ΚΟΙΝΑ ΠΡΟΪΟΝΤΑ _ΛΕΜΕΣΟΣ 23/10/14</v>
      </c>
    </row>
    <row r="18" spans="84:90" ht="23.25">
      <c r="CF18" s="69" t="str">
        <f>$CF$9&amp;$CG$11&amp;$CH$9&amp;CI11&amp;$CJ$9</f>
        <v>ΣΥΝΟΛΙΚΟ ΚΟΣΤΟΣ ΑΓΟΡΑΣ 88 ΚΟΙΝΩΝ ΠΡΟΪΟΝΤΩΝ ΑΝΑ ΥΠΕΡΑΓOΡΑ ΛΑΡΝΑΚΑΣ 23/10/14</v>
      </c>
      <c r="CL18" s="69" t="str">
        <f>$CL$9&amp;$CM$11&amp;$CN$9&amp;CO11&amp;$CP$9</f>
        <v>ΔΕΙΚΤΗΣ ΤΙΜΩΝ ΥΠΕΡΑΓΟΡΩΝ  ΓΙΑ 88 ΚΟΙΝΑ ΠΡΟΪΟΝΤΑ _ΛΑΡΝΑΚΑ 23/10/14</v>
      </c>
    </row>
    <row r="19" spans="84:90" ht="23.25">
      <c r="CF19" s="69" t="str">
        <f>$CF$9&amp;$CG$12&amp;$CH$9&amp;CI12&amp;$CJ$9</f>
        <v>ΣΥΝΟΛΙΚΟ ΚΟΣΤΟΣ ΑΓΟΡΑΣ 61 ΚΟΙΝΩΝ ΠΡΟΪΟΝΤΩΝ ΑΝΑ ΥΠΕΡΑΓOΡΑ ΠΑΦΟΥ 23/10/14</v>
      </c>
      <c r="CL19" s="69" t="str">
        <f>$CL$9&amp;$CM$12&amp;$CN$9&amp;CO12&amp;$CP$9</f>
        <v>ΔΕΙΚΤΗΣ ΤΙΜΩΝ ΥΠΕΡΑΓΟΡΩΝ  ΓΙΑ 61 ΚΟΙΝΑ ΠΡΟΪΟΝΤΑ _ΠΑΦΟΣ 23/10/14</v>
      </c>
    </row>
    <row r="20" spans="84:90" ht="23.25">
      <c r="CF20" s="69" t="str">
        <f>$CF$9&amp;$CG$13&amp;$CH$9&amp;CI13&amp;$CJ$9</f>
        <v>ΣΥΝΟΛΙΚΟ ΚΟΣΤΟΣ ΑΓΟΡΑΣ 45 ΚΟΙΝΩΝ ΠΡΟΪΟΝΤΩΝ ΑΝΑ ΥΠΕΡΑΓOΡΑ ΑΜΜΟΧΩΣΤΟΥ 23/10/14</v>
      </c>
      <c r="CL20" s="69" t="str">
        <f>$CL$9&amp;$CM$13&amp;$CN$9&amp;CO13&amp;$CP$9</f>
        <v>ΔΕΙΚΤΗΣ ΤΙΜΩΝ ΥΠΕΡΑΓΟΡΩΝ  ΓΙΑ 45 ΚΟΙΝΑ ΠΡΟΪΟΝΤΑ _ΑΜΜΟΧΩΣΤΟΣ  23/10/14</v>
      </c>
    </row>
    <row r="21" ht="23.25">
      <c r="CF21" s="69"/>
    </row>
    <row r="22" ht="23.25">
      <c r="CF22" s="69"/>
    </row>
    <row r="23" ht="15">
      <c r="AC23" s="70"/>
    </row>
    <row r="24" ht="15">
      <c r="AC24" s="70"/>
    </row>
    <row r="25" ht="15">
      <c r="AC25" s="70"/>
    </row>
    <row r="26" ht="15">
      <c r="AC26" s="70"/>
    </row>
    <row r="27" ht="15">
      <c r="AC27" s="70"/>
    </row>
    <row r="28" ht="15">
      <c r="AC28" s="70"/>
    </row>
    <row r="29" ht="15">
      <c r="AC29" s="70"/>
    </row>
    <row r="30" ht="15">
      <c r="AC30" s="70"/>
    </row>
    <row r="31" ht="15">
      <c r="AC31" s="70"/>
    </row>
    <row r="32" ht="15">
      <c r="AC32" s="70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313" t="s">
        <v>67</v>
      </c>
      <c r="C123" s="313"/>
      <c r="D123" s="313"/>
    </row>
    <row r="124" spans="2:3" ht="36" customHeight="1" thickBot="1">
      <c r="B124" s="71" t="s">
        <v>14</v>
      </c>
      <c r="C124" s="72" t="str">
        <f>C4</f>
        <v>23/10/14</v>
      </c>
    </row>
    <row r="125" spans="2:4" ht="47.25" customHeight="1" thickBot="1">
      <c r="B125" s="73" t="s">
        <v>39</v>
      </c>
      <c r="C125" s="74">
        <v>88</v>
      </c>
      <c r="D125" s="75" t="s">
        <v>40</v>
      </c>
    </row>
    <row r="126" spans="2:4" ht="59.25" customHeight="1" thickBot="1">
      <c r="B126" s="76" t="s">
        <v>0</v>
      </c>
      <c r="C126" s="77" t="s">
        <v>2</v>
      </c>
      <c r="D126" s="78" t="s">
        <v>1</v>
      </c>
    </row>
    <row r="127" spans="2:4" ht="47.25" customHeight="1">
      <c r="B127" s="79" t="s">
        <v>118</v>
      </c>
      <c r="C127" s="80">
        <v>218.77999999999992</v>
      </c>
      <c r="D127" s="81">
        <v>100</v>
      </c>
    </row>
    <row r="128" spans="2:4" ht="47.25" customHeight="1">
      <c r="B128" s="82" t="s">
        <v>119</v>
      </c>
      <c r="C128" s="83">
        <v>223.21000000000006</v>
      </c>
      <c r="D128" s="84">
        <v>102.02486516134937</v>
      </c>
    </row>
    <row r="129" spans="2:4" ht="47.25" customHeight="1">
      <c r="B129" s="85" t="s">
        <v>120</v>
      </c>
      <c r="C129" s="86">
        <v>229.00000000000009</v>
      </c>
      <c r="D129" s="87">
        <v>104.6713593564312</v>
      </c>
    </row>
    <row r="130" spans="2:4" ht="47.25" customHeight="1">
      <c r="B130" s="88" t="s">
        <v>121</v>
      </c>
      <c r="C130" s="89">
        <v>230.64999999999998</v>
      </c>
      <c r="D130" s="90">
        <v>105.42554164000369</v>
      </c>
    </row>
    <row r="131" spans="2:4" ht="47.25" customHeight="1">
      <c r="B131" s="88" t="s">
        <v>122</v>
      </c>
      <c r="C131" s="89">
        <v>234.7200000000001</v>
      </c>
      <c r="D131" s="90">
        <v>107.28585793948268</v>
      </c>
    </row>
    <row r="132" spans="2:4" ht="47.25" customHeight="1">
      <c r="B132" s="88" t="s">
        <v>123</v>
      </c>
      <c r="C132" s="89">
        <v>238.12</v>
      </c>
      <c r="D132" s="90">
        <v>108.83993052381392</v>
      </c>
    </row>
    <row r="133" spans="2:4" ht="47.25" customHeight="1">
      <c r="B133" s="88" t="s">
        <v>124</v>
      </c>
      <c r="C133" s="89">
        <v>239.07000000000002</v>
      </c>
      <c r="D133" s="90">
        <v>109.27415668708298</v>
      </c>
    </row>
    <row r="134" spans="2:4" ht="47.25" customHeight="1">
      <c r="B134" s="88" t="s">
        <v>125</v>
      </c>
      <c r="C134" s="89">
        <v>241.9200000000001</v>
      </c>
      <c r="D134" s="90">
        <v>110.57683517689011</v>
      </c>
    </row>
    <row r="135" spans="2:4" ht="47.25" customHeight="1" thickBot="1">
      <c r="B135" s="91"/>
      <c r="C135" s="188">
        <f>IF(AND(C127="",C128="",C129="",C130="",C131="",C132="",C133="",C134=""),"",IF(AND(C127&lt;=C128,C128&lt;=C129,C129&lt;=C130,C130&lt;=C131,C131&lt;=C132,C132&lt;=C133,C133&lt;=C134),"","ΠΡΟΣΟΧΗ ΤΑΞΙΝΟΜΗΣΗ"))</f>
      </c>
      <c r="D135" s="188">
        <f>IF(AND(D127="",D128="",D129="",D130="",D131="",D132="",D133="",D134=""),"",IF(AND(D127&lt;=D128,D128&lt;=D129,D129&lt;=D130,D130&lt;=D131,D131&lt;=D132,D132&lt;=D133,D133&lt;=D134),"","ΠΡΟΣΟΧΗ ΤΑΞΙΝΟΜΗΣΗ"))</f>
      </c>
    </row>
    <row r="136" spans="2:4" ht="47.25" customHeight="1" thickBot="1">
      <c r="B136" s="73" t="s">
        <v>41</v>
      </c>
      <c r="C136" s="74">
        <v>61</v>
      </c>
      <c r="D136" s="75" t="s">
        <v>40</v>
      </c>
    </row>
    <row r="137" spans="2:4" ht="59.25" customHeight="1" thickBot="1">
      <c r="B137" s="92" t="s">
        <v>0</v>
      </c>
      <c r="C137" s="77" t="s">
        <v>2</v>
      </c>
      <c r="D137" s="93" t="s">
        <v>1</v>
      </c>
    </row>
    <row r="138" spans="2:4" ht="47.25" customHeight="1">
      <c r="B138" s="79" t="s">
        <v>103</v>
      </c>
      <c r="C138" s="80">
        <v>157.76000000000002</v>
      </c>
      <c r="D138" s="81">
        <v>100</v>
      </c>
    </row>
    <row r="139" spans="2:4" ht="47.25" customHeight="1">
      <c r="B139" s="82" t="s">
        <v>104</v>
      </c>
      <c r="C139" s="83">
        <v>158.70000000000005</v>
      </c>
      <c r="D139" s="84">
        <v>100.59584178498987</v>
      </c>
    </row>
    <row r="140" spans="2:4" ht="47.25" customHeight="1">
      <c r="B140" s="82" t="s">
        <v>105</v>
      </c>
      <c r="C140" s="83">
        <v>160.26999999999998</v>
      </c>
      <c r="D140" s="84">
        <v>101.59102434077077</v>
      </c>
    </row>
    <row r="141" spans="2:4" ht="47.25" customHeight="1">
      <c r="B141" s="88" t="s">
        <v>106</v>
      </c>
      <c r="C141" s="89">
        <v>161.09999999999997</v>
      </c>
      <c r="D141" s="90">
        <v>102.11713995943201</v>
      </c>
    </row>
    <row r="142" spans="2:4" ht="47.25" customHeight="1">
      <c r="B142" s="88" t="s">
        <v>107</v>
      </c>
      <c r="C142" s="89">
        <v>163.26</v>
      </c>
      <c r="D142" s="90">
        <v>103.48630831643001</v>
      </c>
    </row>
    <row r="143" spans="2:4" ht="47.25" customHeight="1" thickBot="1">
      <c r="B143" s="94" t="s">
        <v>108</v>
      </c>
      <c r="C143" s="95">
        <v>164.73</v>
      </c>
      <c r="D143" s="96">
        <v>104.41810344827584</v>
      </c>
    </row>
    <row r="144" spans="2:4" ht="47.25" customHeight="1" thickBot="1">
      <c r="B144" s="97"/>
      <c r="C144" s="185">
        <f>IF(AND(C138="",C139="",C140="",C141="",C142="",C143=""),"",IF(AND(C138&lt;=C139,C139&lt;=C140,C140&lt;=C141,C141&lt;=C142,C142&lt;=C143),"","ΠΡΟΣΟΧΗ ΤΑΞΙΝΟΜΗΣΗ"))</f>
      </c>
      <c r="D144" s="185">
        <f>IF(AND(D138="",D139="",D140="",D141="",D142="",D143=""),"",IF(AND(D138&lt;=D139,D139&lt;=D140,D140&lt;=D141,D141&lt;=D142,D142&lt;=D143),"","ΠΡΟΣΟΧΗ ΤΑΞΙΝΟΜΗΣΗ"))</f>
      </c>
    </row>
    <row r="145" spans="2:4" ht="47.25" customHeight="1" thickBot="1">
      <c r="B145" s="73" t="s">
        <v>42</v>
      </c>
      <c r="C145" s="74">
        <v>88</v>
      </c>
      <c r="D145" s="75" t="s">
        <v>40</v>
      </c>
    </row>
    <row r="146" spans="2:4" ht="59.25" customHeight="1" thickBot="1">
      <c r="B146" s="92" t="s">
        <v>0</v>
      </c>
      <c r="C146" s="98" t="s">
        <v>2</v>
      </c>
      <c r="D146" s="93" t="s">
        <v>1</v>
      </c>
    </row>
    <row r="147" spans="2:4" ht="47.25" customHeight="1">
      <c r="B147" s="85" t="s">
        <v>128</v>
      </c>
      <c r="C147" s="86">
        <v>250.39</v>
      </c>
      <c r="D147" s="87">
        <v>100</v>
      </c>
    </row>
    <row r="148" spans="2:4" ht="47.25" customHeight="1">
      <c r="B148" s="82" t="s">
        <v>129</v>
      </c>
      <c r="C148" s="83">
        <v>255.64300000000003</v>
      </c>
      <c r="D148" s="84">
        <v>102.09792723351573</v>
      </c>
    </row>
    <row r="149" spans="2:4" ht="47.25" customHeight="1">
      <c r="B149" s="82" t="s">
        <v>130</v>
      </c>
      <c r="C149" s="83">
        <v>261.80999999999995</v>
      </c>
      <c r="D149" s="84">
        <v>104.56</v>
      </c>
    </row>
    <row r="150" spans="2:4" ht="47.25" customHeight="1">
      <c r="B150" s="99" t="s">
        <v>131</v>
      </c>
      <c r="C150" s="100">
        <v>262.3399999999999</v>
      </c>
      <c r="D150" s="101">
        <v>104.77255481448937</v>
      </c>
    </row>
    <row r="151" spans="2:4" ht="47.25" customHeight="1" thickBot="1">
      <c r="B151" s="102"/>
      <c r="C151" s="103"/>
      <c r="D151" s="104"/>
    </row>
    <row r="152" spans="2:4" ht="47.25" customHeight="1" thickBot="1">
      <c r="B152" s="97"/>
      <c r="C152" s="185">
        <f>IF(AND(C147="",C148="",C149="",C150="",C151=""),"",IF(AND(C147&lt;=C148,C148&lt;=C149,C149&lt;=C150),"","ΠΡΟΣΟΧΗ ΤΑΞΙΝΟΜΗΣΗ"))</f>
      </c>
      <c r="D152" s="185">
        <f>IF(AND(D147="",D148="",D149="",D150="",D151=""),"",IF(AND(D147&lt;=D148,D148&lt;=D149,D149&lt;=D150),"","ΠΡΟΣΟΧΗ ΤΑΞΙΝΟΜΗΣΗ"))</f>
      </c>
    </row>
    <row r="153" spans="2:4" ht="47.25" customHeight="1" thickBot="1">
      <c r="B153" s="73" t="s">
        <v>43</v>
      </c>
      <c r="C153" s="74">
        <v>61</v>
      </c>
      <c r="D153" s="75" t="s">
        <v>40</v>
      </c>
    </row>
    <row r="154" spans="2:4" ht="59.25" customHeight="1" thickBot="1">
      <c r="B154" s="76" t="s">
        <v>0</v>
      </c>
      <c r="C154" s="77" t="s">
        <v>2</v>
      </c>
      <c r="D154" s="78" t="s">
        <v>1</v>
      </c>
    </row>
    <row r="155" spans="2:4" ht="47.25" customHeight="1">
      <c r="B155" s="105" t="s">
        <v>94</v>
      </c>
      <c r="C155" s="80">
        <v>166.17999999999998</v>
      </c>
      <c r="D155" s="81">
        <v>99.99999999999999</v>
      </c>
    </row>
    <row r="156" spans="2:4" ht="47.25" customHeight="1">
      <c r="B156" s="82" t="s">
        <v>102</v>
      </c>
      <c r="C156" s="83">
        <v>172.18999999999994</v>
      </c>
      <c r="D156" s="84">
        <v>103.61656035624019</v>
      </c>
    </row>
    <row r="157" spans="2:4" ht="47.25" customHeight="1">
      <c r="B157" s="82" t="s">
        <v>95</v>
      </c>
      <c r="C157" s="83">
        <v>179.63000000000002</v>
      </c>
      <c r="D157" s="84">
        <v>108.09363340955593</v>
      </c>
    </row>
    <row r="158" spans="2:4" ht="47.25" customHeight="1">
      <c r="B158" s="258" t="s">
        <v>97</v>
      </c>
      <c r="C158" s="259">
        <v>182.46000000000006</v>
      </c>
      <c r="D158" s="260">
        <v>109.79660608978222</v>
      </c>
    </row>
    <row r="159" spans="2:4" ht="47.25" customHeight="1">
      <c r="B159" s="88" t="s">
        <v>96</v>
      </c>
      <c r="C159" s="89">
        <v>183.31999999999988</v>
      </c>
      <c r="D159" s="90">
        <v>110.31411722228903</v>
      </c>
    </row>
    <row r="160" spans="2:4" ht="47.25" customHeight="1" thickBot="1">
      <c r="B160" s="94" t="s">
        <v>98</v>
      </c>
      <c r="C160" s="95">
        <v>195.51000000000002</v>
      </c>
      <c r="D160" s="96">
        <v>117.649536647009</v>
      </c>
    </row>
    <row r="161" spans="2:4" ht="47.25" customHeight="1" thickBot="1">
      <c r="B161" s="97"/>
      <c r="C161" s="185">
        <f>IF(AND(C155="",C156="",C157="",C158="",C160=""),"",IF(AND(C155&lt;=C156,C156&lt;=C157,C157&lt;=C158,C158&lt;=C160),"","ΠΡΟΣΟΧΗ ΤΑΞΙΝΟΜΗΣΗ"))</f>
      </c>
      <c r="D161" s="185">
        <f>IF(AND(D155="",D156="",D157="",D158="",D160=""),"",IF(AND(D155&lt;=D156,D156&lt;=D157,D157&lt;=D158,D158&lt;=D160),"","ΠΡΟΣΟΧΗ ΤΑΞΙΝΟΜΗΣΗ"))</f>
      </c>
    </row>
    <row r="162" spans="2:4" ht="47.25" customHeight="1" thickBot="1">
      <c r="B162" s="73" t="s">
        <v>44</v>
      </c>
      <c r="C162" s="74">
        <v>45</v>
      </c>
      <c r="D162" s="106" t="s">
        <v>40</v>
      </c>
    </row>
    <row r="163" spans="2:4" ht="59.25" customHeight="1" thickBot="1">
      <c r="B163" s="76" t="s">
        <v>0</v>
      </c>
      <c r="C163" s="77" t="s">
        <v>2</v>
      </c>
      <c r="D163" s="78" t="s">
        <v>1</v>
      </c>
    </row>
    <row r="164" spans="2:4" ht="47.25" customHeight="1">
      <c r="B164" s="79" t="s">
        <v>113</v>
      </c>
      <c r="C164" s="80">
        <v>111.99</v>
      </c>
      <c r="D164" s="81">
        <v>100</v>
      </c>
    </row>
    <row r="165" spans="2:4" ht="47.25" customHeight="1">
      <c r="B165" s="82" t="s">
        <v>114</v>
      </c>
      <c r="C165" s="83">
        <v>116.28000000000002</v>
      </c>
      <c r="D165" s="84">
        <v>103.83069916956873</v>
      </c>
    </row>
    <row r="166" spans="2:4" ht="47.25" customHeight="1">
      <c r="B166" s="167" t="s">
        <v>115</v>
      </c>
      <c r="C166" s="168">
        <v>120.46000000000001</v>
      </c>
      <c r="D166" s="169">
        <v>107.56317528350746</v>
      </c>
    </row>
    <row r="167" spans="2:4" ht="47.25" customHeight="1" thickBot="1">
      <c r="B167" s="102" t="s">
        <v>116</v>
      </c>
      <c r="C167" s="103">
        <v>122.23000000000005</v>
      </c>
      <c r="D167" s="104">
        <v>109.14367354228061</v>
      </c>
    </row>
    <row r="168" spans="3:4" ht="35.25" customHeight="1">
      <c r="C168" s="186">
        <f>IF(AND(C164="",C165="",C166="",C167=""),"",IF(AND(C164&lt;=C165,C165&lt;=C166,C166&lt;=C167),"","ΠΡΟΣΟΧΗ ΤΑΞΙΝΟΜΗΣΗ"))</f>
      </c>
      <c r="D168" s="186">
        <f>IF(AND(D164="",D165="",D166="",D167=""),"",IF(AND(D164&lt;=D165,D165&lt;=D166,D166&lt;=D167),"","ΠΡΟΣΟΧΗ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5:D135">
    <cfRule type="containsText" priority="5" dxfId="13" operator="containsText" stopIfTrue="1" text="ΠΡΟΣΟΧΗ ΤΑΞΙΝΟΜΗΣΗ">
      <formula>NOT(ISERROR(SEARCH("ΠΡΟΣΟΧΗ ΤΑΞΙΝΟΜΗΣΗ",C135)))</formula>
    </cfRule>
  </conditionalFormatting>
  <conditionalFormatting sqref="C144:D144">
    <cfRule type="containsText" priority="4" dxfId="13" operator="containsText" stopIfTrue="1" text="ΠΡΟΣΟΧΗ ΤΑΞΙΝΟΜΗΣΗ">
      <formula>NOT(ISERROR(SEARCH("ΠΡΟΣΟΧΗ ΤΑΞΙΝΟΜΗΣΗ",C144)))</formula>
    </cfRule>
  </conditionalFormatting>
  <conditionalFormatting sqref="C152:D152">
    <cfRule type="containsText" priority="3" dxfId="13" operator="containsText" stopIfTrue="1" text="ΠΡΟΣΟΧΗ ΤΑΞΙΝΟΜΗΣΗ">
      <formula>NOT(ISERROR(SEARCH("ΠΡΟΣΟΧΗ ΤΑΞΙΝΟΜΗΣΗ",C152)))</formula>
    </cfRule>
  </conditionalFormatting>
  <conditionalFormatting sqref="C161:D161">
    <cfRule type="containsText" priority="2" dxfId="13" operator="containsText" stopIfTrue="1" text="ΠΡΟΣΟΧΗ ΤΑΞΙΝΟΜΗΣΗ">
      <formula>NOT(ISERROR(SEARCH("ΠΡΟΣΟΧΗ ΤΑΞΙΝΟΜΗΣΗ",C161)))</formula>
    </cfRule>
  </conditionalFormatting>
  <conditionalFormatting sqref="C168:D168">
    <cfRule type="containsText" priority="1" dxfId="13" operator="containsText" stopIfTrue="1" text="ΠΡΟΣΟΧΗ ΤΑΞΙΝΟΜΗΣΗ">
      <formula>NOT(ISERROR(SEARCH("ΠΡΟΣΟΧΗ ΤΑΞΙΝΟΜΗΣΗ",C168)))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71"/>
  <sheetViews>
    <sheetView showGridLines="0" zoomScale="50" zoomScaleNormal="50" zoomScaleSheetLayoutView="55" workbookViewId="0" topLeftCell="A154">
      <selection activeCell="F162" sqref="F162:G166"/>
    </sheetView>
  </sheetViews>
  <sheetFormatPr defaultColWidth="9.140625" defaultRowHeight="15"/>
  <cols>
    <col min="1" max="1" width="12.57421875" style="12" customWidth="1"/>
    <col min="2" max="2" width="35.8515625" style="12" customWidth="1"/>
    <col min="3" max="3" width="13.00390625" style="12" customWidth="1"/>
    <col min="4" max="4" width="35.8515625" style="12" customWidth="1"/>
    <col min="5" max="5" width="13.00390625" style="12" customWidth="1"/>
    <col min="6" max="6" width="35.8515625" style="12" customWidth="1"/>
    <col min="7" max="7" width="13.00390625" style="12" customWidth="1"/>
    <col min="8" max="8" width="35.8515625" style="12" customWidth="1"/>
    <col min="9" max="9" width="14.7109375" style="12" customWidth="1"/>
    <col min="10" max="10" width="35.8515625" style="12" customWidth="1"/>
    <col min="11" max="11" width="13.00390625" style="12" customWidth="1"/>
    <col min="12" max="22" width="9.421875" style="12" customWidth="1"/>
    <col min="23" max="23" width="8.57421875" style="12" customWidth="1"/>
    <col min="24" max="24" width="9.140625" style="12" customWidth="1"/>
    <col min="25" max="25" width="13.140625" style="12" customWidth="1"/>
    <col min="26" max="74" width="9.140625" style="12" customWidth="1"/>
    <col min="75" max="76" width="13.140625" style="12" customWidth="1"/>
    <col min="77" max="77" width="15.140625" style="12" customWidth="1"/>
    <col min="78" max="88" width="9.140625" style="12" customWidth="1"/>
    <col min="89" max="16384" width="9.140625" style="12" customWidth="1"/>
  </cols>
  <sheetData>
    <row r="1" ht="15.75" thickBot="1"/>
    <row r="2" spans="1:25" s="107" customFormat="1" ht="48.75" customHeight="1" thickBot="1">
      <c r="A2" s="315" t="s">
        <v>69</v>
      </c>
      <c r="B2" s="316"/>
      <c r="C2" s="316"/>
      <c r="D2" s="316"/>
      <c r="E2" s="316"/>
      <c r="F2" s="316"/>
      <c r="G2" s="316"/>
      <c r="H2" s="316"/>
      <c r="I2" s="317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Y2" s="109"/>
    </row>
    <row r="3" spans="2:5" ht="18.75">
      <c r="B3" s="318" t="s">
        <v>5</v>
      </c>
      <c r="C3" s="318"/>
      <c r="D3" s="318"/>
      <c r="E3" s="13" t="s">
        <v>101</v>
      </c>
    </row>
    <row r="4" ht="15"/>
    <row r="5" ht="15"/>
    <row r="6" ht="15"/>
    <row r="7" ht="15">
      <c r="BY7" s="12" t="s">
        <v>6</v>
      </c>
    </row>
    <row r="8" spans="75:82" ht="19.5">
      <c r="BW8" s="14" t="s">
        <v>7</v>
      </c>
      <c r="BX8" s="14" t="s">
        <v>8</v>
      </c>
      <c r="BY8" s="15" t="str">
        <f>BY7&amp;E3</f>
        <v>_23/10/14</v>
      </c>
      <c r="CB8" s="14" t="s">
        <v>9</v>
      </c>
      <c r="CC8" s="14" t="s">
        <v>8</v>
      </c>
      <c r="CD8" s="14" t="str">
        <f>BY8</f>
        <v>_23/10/14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07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ΛΕΥΚΩΣΙΑ_23/10/14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ΛΕΜΕΣΟΣ_23/10/14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ΛΑΡΝΑΚΑ_23/10/14</v>
      </c>
      <c r="BY17" s="14"/>
    </row>
    <row r="18" ht="18.75">
      <c r="BW18" s="16" t="str">
        <f>BW8&amp;BX11&amp;BY8</f>
        <v>ΑΡΙΘΜΟΣ ΠΡΟÏΟΝΤΩΝ ΠΟΥ ΕΙΝΑΙ ΦΘΗΝΟΤΕΡΗ Η ΥΠΕΡΑΓΟΡΑ ΠΑΦΟΣ_23/10/14</v>
      </c>
    </row>
    <row r="19" ht="18.75">
      <c r="BW19" s="16" t="str">
        <f>BW8&amp;BX12&amp;BY8</f>
        <v>ΑΡΙΘΜΟΣ ΠΡΟÏΟΝΤΩΝ ΠΟΥ ΕΙΝΑΙ ΦΘΗΝΟΤΕΡΗ Η ΥΠΕΡΑΓΟΡΑ ΑΜΜΟΧΩΣΤΟΣ_23/10/14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ΛΕΥΚΩΣΙΑ_23/10/14</v>
      </c>
    </row>
    <row r="25" ht="18.75">
      <c r="BW25" s="16" t="str">
        <f>CB8&amp;CC9&amp;CD8</f>
        <v>ΑΡΙΘΜΟΣ ΚΑΤΗΓΟΡIΩΝ ΠΟΥ ΕΙΝΑΙ ΦΘΗΝΟΤΕΡΗ Η ΥΠΕΡΑΓΟΡΑ  ΛΕΜΕΣΟΣ_23/10/14</v>
      </c>
    </row>
    <row r="26" ht="18.75">
      <c r="BW26" s="16" t="str">
        <f>CB8&amp;CC10&amp;CD8</f>
        <v>ΑΡΙΘΜΟΣ ΚΑΤΗΓΟΡIΩΝ ΠΟΥ ΕΙΝΑΙ ΦΘΗΝΟΤΕΡΗ Η ΥΠΕΡΑΓΟΡΑ  ΛΑΡΝΑΚΑ_23/10/14</v>
      </c>
    </row>
    <row r="27" ht="18.75">
      <c r="BW27" s="16" t="str">
        <f>CB8&amp;CC11&amp;CD8</f>
        <v>ΑΡΙΘΜΟΣ ΚΑΤΗΓΟΡIΩΝ ΠΟΥ ΕΙΝΑΙ ΦΘΗΝΟΤΕΡΗ Η ΥΠΕΡΑΓΟΡΑ  ΠΑΦΟΣ_23/10/14</v>
      </c>
    </row>
    <row r="28" ht="18.75">
      <c r="BW28" s="16" t="str">
        <f>CB8&amp;CC12&amp;CD8</f>
        <v>ΑΡΙΘΜΟΣ ΚΑΤΗΓΟΡIΩΝ ΠΟΥ ΕΙΝΑΙ ΦΘΗΝΟΤΕΡΗ Η ΥΠΕΡΑΓΟΡΑ  ΑΜΜΟΧΩΣΤΟΣ_23/10/14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23/10/14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319" t="s">
        <v>45</v>
      </c>
      <c r="C148" s="320"/>
      <c r="D148" s="320"/>
      <c r="E148" s="320"/>
      <c r="F148" s="320"/>
      <c r="G148" s="320"/>
      <c r="H148" s="320"/>
      <c r="I148" s="320"/>
      <c r="J148" s="320"/>
      <c r="K148" s="321"/>
    </row>
    <row r="149" spans="2:11" ht="15.75">
      <c r="B149" s="322" t="s">
        <v>15</v>
      </c>
      <c r="C149" s="323"/>
      <c r="D149" s="324" t="s">
        <v>16</v>
      </c>
      <c r="E149" s="325"/>
      <c r="F149" s="324" t="s">
        <v>17</v>
      </c>
      <c r="G149" s="325"/>
      <c r="H149" s="324" t="s">
        <v>18</v>
      </c>
      <c r="I149" s="325"/>
      <c r="J149" s="326" t="s">
        <v>19</v>
      </c>
      <c r="K149" s="327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118</v>
      </c>
      <c r="C151" s="30">
        <v>27</v>
      </c>
      <c r="D151" s="31" t="s">
        <v>105</v>
      </c>
      <c r="E151" s="32">
        <v>22</v>
      </c>
      <c r="F151" s="31" t="s">
        <v>131</v>
      </c>
      <c r="G151" s="32">
        <v>48</v>
      </c>
      <c r="H151" s="275" t="s">
        <v>94</v>
      </c>
      <c r="I151" s="278">
        <v>18</v>
      </c>
      <c r="J151" s="33" t="s">
        <v>113</v>
      </c>
      <c r="K151" s="34">
        <v>33</v>
      </c>
    </row>
    <row r="152" spans="2:11" ht="66" customHeight="1">
      <c r="B152" s="29" t="s">
        <v>119</v>
      </c>
      <c r="C152" s="30">
        <v>23</v>
      </c>
      <c r="D152" s="31" t="s">
        <v>103</v>
      </c>
      <c r="E152" s="32">
        <v>20</v>
      </c>
      <c r="F152" s="35" t="s">
        <v>128</v>
      </c>
      <c r="G152" s="36">
        <v>41</v>
      </c>
      <c r="H152" s="276" t="s">
        <v>95</v>
      </c>
      <c r="I152" s="279">
        <v>8</v>
      </c>
      <c r="J152" s="37" t="s">
        <v>114</v>
      </c>
      <c r="K152" s="38">
        <v>10</v>
      </c>
    </row>
    <row r="153" spans="2:11" ht="66" customHeight="1">
      <c r="B153" s="29" t="s">
        <v>121</v>
      </c>
      <c r="C153" s="30">
        <v>11</v>
      </c>
      <c r="D153" s="31" t="s">
        <v>104</v>
      </c>
      <c r="E153" s="32">
        <v>18</v>
      </c>
      <c r="F153" s="35" t="s">
        <v>129</v>
      </c>
      <c r="G153" s="36">
        <v>32</v>
      </c>
      <c r="H153" s="276" t="s">
        <v>97</v>
      </c>
      <c r="I153" s="279">
        <v>7</v>
      </c>
      <c r="J153" s="33" t="s">
        <v>115</v>
      </c>
      <c r="K153" s="38">
        <v>7</v>
      </c>
    </row>
    <row r="154" spans="2:11" ht="66" customHeight="1">
      <c r="B154" s="29" t="s">
        <v>124</v>
      </c>
      <c r="C154" s="30">
        <v>5</v>
      </c>
      <c r="D154" s="31" t="s">
        <v>106</v>
      </c>
      <c r="E154" s="32">
        <v>14</v>
      </c>
      <c r="F154" s="35" t="s">
        <v>130</v>
      </c>
      <c r="G154" s="36">
        <v>22</v>
      </c>
      <c r="H154" s="276" t="s">
        <v>96</v>
      </c>
      <c r="I154" s="279">
        <v>5</v>
      </c>
      <c r="J154" s="33" t="s">
        <v>116</v>
      </c>
      <c r="K154" s="34">
        <v>2</v>
      </c>
    </row>
    <row r="155" spans="2:11" ht="66" customHeight="1">
      <c r="B155" s="29" t="s">
        <v>120</v>
      </c>
      <c r="C155" s="30">
        <v>5</v>
      </c>
      <c r="D155" s="31" t="s">
        <v>107</v>
      </c>
      <c r="E155" s="32">
        <v>9</v>
      </c>
      <c r="F155" s="35"/>
      <c r="G155" s="36"/>
      <c r="H155" s="276" t="s">
        <v>102</v>
      </c>
      <c r="I155" s="279">
        <v>0</v>
      </c>
      <c r="J155" s="33"/>
      <c r="K155" s="34"/>
    </row>
    <row r="156" spans="2:11" ht="66" customHeight="1">
      <c r="B156" s="29" t="s">
        <v>122</v>
      </c>
      <c r="C156" s="30">
        <v>4</v>
      </c>
      <c r="D156" s="31" t="s">
        <v>108</v>
      </c>
      <c r="E156" s="32">
        <v>8</v>
      </c>
      <c r="F156" s="35"/>
      <c r="G156" s="36"/>
      <c r="H156" s="277" t="s">
        <v>98</v>
      </c>
      <c r="I156" s="280">
        <v>0</v>
      </c>
      <c r="J156" s="33"/>
      <c r="K156" s="34"/>
    </row>
    <row r="157" spans="2:11" ht="66" customHeight="1">
      <c r="B157" s="170" t="s">
        <v>125</v>
      </c>
      <c r="C157" s="171">
        <v>0</v>
      </c>
      <c r="D157" s="172"/>
      <c r="E157" s="173"/>
      <c r="F157" s="174"/>
      <c r="G157" s="175"/>
      <c r="H157" s="172"/>
      <c r="I157" s="173"/>
      <c r="J157" s="176"/>
      <c r="K157" s="177"/>
    </row>
    <row r="158" spans="2:11" ht="66" customHeight="1" thickBot="1">
      <c r="B158" s="39" t="s">
        <v>123</v>
      </c>
      <c r="C158" s="40">
        <v>0</v>
      </c>
      <c r="D158" s="41"/>
      <c r="E158" s="42"/>
      <c r="F158" s="41"/>
      <c r="G158" s="42"/>
      <c r="H158" s="41"/>
      <c r="I158" s="42"/>
      <c r="J158" s="43"/>
      <c r="K158" s="44"/>
    </row>
    <row r="159" spans="2:11" ht="27" thickBot="1">
      <c r="B159" s="45"/>
      <c r="C159" s="188">
        <f>IF(AND(C151="",C152="",C153="",C154="",C155="",C156="",C157="",C158=""),"",IF(AND(C151&gt;=C152,C152&gt;=C153,C153&gt;=C154,C154&gt;=C155,C155&gt;=C156,C156&gt;=C157,C157&gt;=C158),"","ΠΡΟΣΟΧΗ ΤΑΞΙΝΟΜΗΣΗ"))</f>
      </c>
      <c r="D159" s="45"/>
      <c r="E159" s="188">
        <f>IF(AND(E151="",E152="",E153="",E154="",E155="",E156="",E157="",E158=""),"",IF(AND(E151&gt;=E152,E152&gt;=E153,E153&gt;=E154,E154&gt;=E155,E155&gt;=E156,E156&gt;=E157,E157&gt;=E158),"","ΠΡΟΣΟΧΗ ΤΑΞΙΝΟΜΗΣΗ"))</f>
      </c>
      <c r="F159" s="45"/>
      <c r="G159" s="188">
        <f>IF(AND(G151="",G152="",G153="",G154="",G155="",G156="",G157="",G158=""),"",IF(AND(G151&gt;=G152,G152&gt;=G153,G153&gt;=G154,G154&gt;=G155,G155&gt;=G156,G156&gt;=G157,G157&gt;=G158),"","ΠΡΟΣΟΧΗ ΤΑΞΙΝΟΜΗΣΗ"))</f>
      </c>
      <c r="H159" s="45"/>
      <c r="I159" s="188">
        <f>IF(AND(I151="",I152="",I153="",I154="",I155="",I156="",I157="",I158=""),"",IF(AND(I151&gt;=I152,I152&gt;=I153,I153&gt;=I154,I154&gt;=I155,I155&gt;=I156,I156&gt;=I157,I157&gt;=I158),"","ΠΡΟΣΟΧΗ ΤΑΞΙΝΟΜΗΣΗ"))</f>
      </c>
      <c r="J159" s="45"/>
      <c r="K159" s="188">
        <f>IF(AND(K151="",K152="",K153="",K154="",K155="",K156="",K157="",K158=""),"",IF(AND(K151&gt;=K152,K152&gt;=K153,K153&gt;=K154,K154&gt;=K155,K155&gt;=K156,K156&gt;=K157,K157&gt;=K158),"","ΠΡΟΣΟΧΗ ΤΑΞΙΝΟΜΗΣΗ"))</f>
      </c>
    </row>
    <row r="160" spans="2:11" ht="45" customHeight="1" thickBot="1">
      <c r="B160" s="319" t="s">
        <v>46</v>
      </c>
      <c r="C160" s="320"/>
      <c r="D160" s="320"/>
      <c r="E160" s="320"/>
      <c r="F160" s="320"/>
      <c r="G160" s="320"/>
      <c r="H160" s="320"/>
      <c r="I160" s="320"/>
      <c r="J160" s="320"/>
      <c r="K160" s="321"/>
    </row>
    <row r="161" spans="2:11" ht="15.75">
      <c r="B161" s="328" t="s">
        <v>15</v>
      </c>
      <c r="C161" s="329"/>
      <c r="D161" s="324" t="s">
        <v>16</v>
      </c>
      <c r="E161" s="325"/>
      <c r="F161" s="324" t="s">
        <v>17</v>
      </c>
      <c r="G161" s="325"/>
      <c r="H161" s="324" t="s">
        <v>18</v>
      </c>
      <c r="I161" s="325"/>
      <c r="J161" s="330" t="s">
        <v>19</v>
      </c>
      <c r="K161" s="331"/>
    </row>
    <row r="162" spans="2:11" ht="39" thickBot="1">
      <c r="B162" s="47" t="s">
        <v>0</v>
      </c>
      <c r="C162" s="48" t="s">
        <v>71</v>
      </c>
      <c r="D162" s="49" t="s">
        <v>0</v>
      </c>
      <c r="E162" s="48" t="s">
        <v>71</v>
      </c>
      <c r="F162" s="49" t="s">
        <v>0</v>
      </c>
      <c r="G162" s="48" t="s">
        <v>71</v>
      </c>
      <c r="H162" s="49" t="s">
        <v>0</v>
      </c>
      <c r="I162" s="48" t="s">
        <v>71</v>
      </c>
      <c r="J162" s="50" t="s">
        <v>0</v>
      </c>
      <c r="K162" s="48" t="s">
        <v>71</v>
      </c>
    </row>
    <row r="163" spans="2:11" ht="66" customHeight="1">
      <c r="B163" s="51" t="s">
        <v>118</v>
      </c>
      <c r="C163" s="52">
        <v>7</v>
      </c>
      <c r="D163" s="53" t="s">
        <v>103</v>
      </c>
      <c r="E163" s="54">
        <v>5</v>
      </c>
      <c r="F163" s="53" t="s">
        <v>128</v>
      </c>
      <c r="G163" s="54">
        <v>8</v>
      </c>
      <c r="H163" s="53" t="s">
        <v>102</v>
      </c>
      <c r="I163" s="54">
        <v>10</v>
      </c>
      <c r="J163" s="55" t="s">
        <v>113</v>
      </c>
      <c r="K163" s="56">
        <v>13</v>
      </c>
    </row>
    <row r="164" spans="2:11" ht="66" customHeight="1">
      <c r="B164" s="57" t="s">
        <v>119</v>
      </c>
      <c r="C164" s="58">
        <v>4</v>
      </c>
      <c r="D164" s="35" t="s">
        <v>105</v>
      </c>
      <c r="E164" s="36">
        <v>4</v>
      </c>
      <c r="F164" s="35" t="s">
        <v>129</v>
      </c>
      <c r="G164" s="36">
        <v>4</v>
      </c>
      <c r="H164" s="35" t="s">
        <v>94</v>
      </c>
      <c r="I164" s="36">
        <v>6</v>
      </c>
      <c r="J164" s="59" t="s">
        <v>114</v>
      </c>
      <c r="K164" s="38">
        <v>3</v>
      </c>
    </row>
    <row r="165" spans="2:11" ht="66" customHeight="1">
      <c r="B165" s="57" t="s">
        <v>123</v>
      </c>
      <c r="C165" s="58">
        <v>2</v>
      </c>
      <c r="D165" s="35" t="s">
        <v>104</v>
      </c>
      <c r="E165" s="36">
        <v>4</v>
      </c>
      <c r="F165" s="35" t="s">
        <v>131</v>
      </c>
      <c r="G165" s="36">
        <v>4</v>
      </c>
      <c r="H165" s="35" t="s">
        <v>96</v>
      </c>
      <c r="I165" s="36">
        <v>1</v>
      </c>
      <c r="J165" s="59" t="s">
        <v>115</v>
      </c>
      <c r="K165" s="38">
        <v>2</v>
      </c>
    </row>
    <row r="166" spans="2:11" ht="66" customHeight="1">
      <c r="B166" s="57" t="s">
        <v>120</v>
      </c>
      <c r="C166" s="58">
        <v>2</v>
      </c>
      <c r="D166" s="35" t="s">
        <v>107</v>
      </c>
      <c r="E166" s="36">
        <v>3</v>
      </c>
      <c r="F166" s="283" t="s">
        <v>130</v>
      </c>
      <c r="G166" s="284">
        <v>2</v>
      </c>
      <c r="H166" s="35" t="s">
        <v>98</v>
      </c>
      <c r="I166" s="36">
        <v>0</v>
      </c>
      <c r="J166" s="59" t="s">
        <v>116</v>
      </c>
      <c r="K166" s="38">
        <v>0</v>
      </c>
    </row>
    <row r="167" spans="2:11" ht="66" customHeight="1">
      <c r="B167" s="57" t="s">
        <v>122</v>
      </c>
      <c r="C167" s="58">
        <v>1</v>
      </c>
      <c r="D167" s="35" t="s">
        <v>106</v>
      </c>
      <c r="E167" s="36">
        <v>3</v>
      </c>
      <c r="F167" s="35"/>
      <c r="G167" s="36"/>
      <c r="H167" s="35" t="s">
        <v>95</v>
      </c>
      <c r="I167" s="36">
        <v>0</v>
      </c>
      <c r="J167" s="60"/>
      <c r="K167" s="38"/>
    </row>
    <row r="168" spans="2:11" ht="66" customHeight="1">
      <c r="B168" s="178" t="s">
        <v>124</v>
      </c>
      <c r="C168" s="179">
        <v>1</v>
      </c>
      <c r="D168" s="174" t="s">
        <v>108</v>
      </c>
      <c r="E168" s="175">
        <v>1</v>
      </c>
      <c r="F168" s="180"/>
      <c r="G168" s="181"/>
      <c r="H168" s="174" t="s">
        <v>97</v>
      </c>
      <c r="I168" s="175">
        <v>0</v>
      </c>
      <c r="J168" s="182"/>
      <c r="K168" s="183"/>
    </row>
    <row r="169" spans="2:11" ht="66" customHeight="1">
      <c r="B169" s="178" t="s">
        <v>125</v>
      </c>
      <c r="C169" s="179">
        <v>1</v>
      </c>
      <c r="D169" s="174"/>
      <c r="E169" s="175"/>
      <c r="F169" s="180"/>
      <c r="G169" s="181"/>
      <c r="H169" s="174"/>
      <c r="I169" s="175"/>
      <c r="J169" s="182"/>
      <c r="K169" s="183"/>
    </row>
    <row r="170" spans="2:11" ht="66" customHeight="1" thickBot="1">
      <c r="B170" s="39" t="s">
        <v>121</v>
      </c>
      <c r="C170" s="40">
        <v>1</v>
      </c>
      <c r="D170" s="41"/>
      <c r="E170" s="42"/>
      <c r="F170" s="41"/>
      <c r="G170" s="42"/>
      <c r="H170" s="41"/>
      <c r="I170" s="42"/>
      <c r="J170" s="61"/>
      <c r="K170" s="44"/>
    </row>
    <row r="171" spans="3:11" ht="31.5" customHeight="1">
      <c r="C171" s="188">
        <f>IF(AND(C163="",C164="",C165="",C166="",C167="",C168="",C169="",C170=""),"",IF(AND(C163&gt;=C164,C164&gt;=C165,C165&gt;=C166,C166&gt;=C167,C167&gt;=C168,C168&gt;=C169,C169&gt;=C170),"","ΠΡΟΣΟΧΗ ΤΑΞΙΝΟΜΗΣΗ"))</f>
      </c>
      <c r="E171" s="188">
        <f>IF(AND(E163="",E164="",E165="",E166="",E167="",E168="",E169="",E170=""),"",IF(AND(E163&gt;=E164,E164&gt;=E165,E165&gt;=E166,E166&gt;=E167,E167&gt;=E168,E168&gt;=E169,E169&gt;=E170),"","ΠΡΟΣΟΧΗ ΤΑΞΙΝΟΜΗΣΗ"))</f>
      </c>
      <c r="G171" s="188">
        <f>IF(AND(G163="",G164="",G165="",G166="",G167="",G168="",G169="",G170=""),"",IF(AND(G163&gt;=G164,G164&gt;=G165,G165&gt;=G166,G166&gt;=G167,G167&gt;=G168,G168&gt;=G169,G169&gt;=G170),"","ΠΡΟΣΟΧΗ ΤΑΞΙΝΟΜΗΣΗ"))</f>
      </c>
      <c r="I171" s="188">
        <f>IF(AND(I163="",I164="",I165="",I166="",I167="",I168="",I169="",I170=""),"",IF(AND(I163&gt;=I164,I164&gt;=I165,I165&gt;=I166,I166&gt;=I167,I167&gt;=I168,I168&gt;=I169,I169&gt;=I170),"","ΠΡΟΣΟΧΗ ΤΑΞΙΝΟΜΗΣΗ"))</f>
      </c>
      <c r="K171" s="188">
        <f>IF(AND(K163="",K164="",K165="",K166="",K167="",K168="",K169="",K170=""),"",IF(AND(K163&gt;=K164,K164&gt;=K165,K165&gt;=K166,K166&gt;=K167,K167&gt;=K168,K168&gt;=K169,K169&gt;=K170),"","ΠΡΟΣΟΧΗ ΤΑΞΙΝΟΜΗΣΗ"))</f>
      </c>
    </row>
  </sheetData>
  <sheetProtection password="CC6F" sheet="1" selectLockedCells="1" sort="0"/>
  <mergeCells count="14">
    <mergeCell ref="B160:K160"/>
    <mergeCell ref="B161:C161"/>
    <mergeCell ref="D161:E161"/>
    <mergeCell ref="F161:G161"/>
    <mergeCell ref="H161:I161"/>
    <mergeCell ref="J161:K161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9">
    <cfRule type="containsText" priority="4" dxfId="13" operator="containsText" stopIfTrue="1" text="ΠΡΟΣΟΧΗ ΤΑΞΙΝΟΜΗΣΗ">
      <formula>NOT(ISERROR(SEARCH("ΠΡΟΣΟΧΗ ΤΑΞΙΝΟΜΗΣΗ",C159)))</formula>
    </cfRule>
  </conditionalFormatting>
  <conditionalFormatting sqref="K159 I159 G159 E159">
    <cfRule type="containsText" priority="2" dxfId="13" operator="containsText" stopIfTrue="1" text="ΠΡΟΣΟΧΗ ΤΑΞΙΝΟΜΗΣΗ">
      <formula>NOT(ISERROR(SEARCH("ΠΡΟΣΟΧΗ ΤΑΞΙΝΟΜΗΣΗ",E159)))</formula>
    </cfRule>
  </conditionalFormatting>
  <conditionalFormatting sqref="K171 I171 G171 E171 C171">
    <cfRule type="containsText" priority="1" dxfId="13" operator="containsText" stopIfTrue="1" text="ΠΡΟΣΟΧΗ ΤΑΞΙΝΟΜΗΣΗ">
      <formula>NOT(ISERROR(SEARCH("ΠΡΟΣΟΧΗ ΤΑΞΙΝΟΜΗΣΗ",C171)))</formula>
    </cfRule>
  </conditionalFormatting>
  <printOptions horizontalCentered="1"/>
  <pageMargins left="0.3937007874015748" right="0.3937007874015748" top="0.5511811023622047" bottom="0.1968503937007874" header="0.2755905511811024" footer="0.31496062992125984"/>
  <pageSetup horizontalDpi="300" verticalDpi="3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17"/>
  <sheetViews>
    <sheetView showGridLines="0" tabSelected="1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N60" sqref="N60"/>
    </sheetView>
  </sheetViews>
  <sheetFormatPr defaultColWidth="9.140625" defaultRowHeight="15"/>
  <cols>
    <col min="1" max="1" width="4.28125" style="189" bestFit="1" customWidth="1"/>
    <col min="2" max="2" width="57.28125" style="190" customWidth="1"/>
    <col min="3" max="3" width="13.140625" style="189" customWidth="1"/>
    <col min="4" max="11" width="11.140625" style="189" customWidth="1"/>
    <col min="12" max="12" width="8.8515625" style="189" customWidth="1"/>
    <col min="13" max="13" width="10.28125" style="189" customWidth="1"/>
    <col min="14" max="16384" width="9.140625" style="191" customWidth="1"/>
  </cols>
  <sheetData>
    <row r="1" ht="13.5" thickBot="1"/>
    <row r="2" spans="1:13" ht="24" customHeight="1" thickBot="1">
      <c r="A2" s="363" t="s">
        <v>70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5"/>
    </row>
    <row r="3" spans="2:3" ht="17.25" customHeight="1">
      <c r="B3" s="246" t="s">
        <v>14</v>
      </c>
      <c r="C3" s="263">
        <v>41935</v>
      </c>
    </row>
    <row r="4" ht="13.5" thickBot="1"/>
    <row r="5" spans="1:17" ht="16.5" thickBot="1">
      <c r="A5" s="366" t="s">
        <v>127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8"/>
    </row>
    <row r="6" spans="1:20" s="190" customFormat="1" ht="34.5" customHeight="1">
      <c r="A6" s="353" t="s">
        <v>21</v>
      </c>
      <c r="B6" s="354"/>
      <c r="C6" s="336" t="s">
        <v>48</v>
      </c>
      <c r="D6" s="337"/>
      <c r="E6" s="336" t="s">
        <v>49</v>
      </c>
      <c r="F6" s="337"/>
      <c r="G6" s="336" t="s">
        <v>50</v>
      </c>
      <c r="H6" s="337"/>
      <c r="I6" s="336" t="s">
        <v>51</v>
      </c>
      <c r="J6" s="337"/>
      <c r="K6" s="369" t="s">
        <v>74</v>
      </c>
      <c r="L6" s="370"/>
      <c r="M6" s="336" t="s">
        <v>52</v>
      </c>
      <c r="N6" s="337"/>
      <c r="O6" s="336" t="s">
        <v>53</v>
      </c>
      <c r="P6" s="337"/>
      <c r="Q6" s="333" t="s">
        <v>22</v>
      </c>
      <c r="R6" s="192"/>
      <c r="S6" s="332"/>
      <c r="T6" s="332"/>
    </row>
    <row r="7" spans="1:20" s="190" customFormat="1" ht="34.5" customHeight="1">
      <c r="A7" s="355"/>
      <c r="B7" s="356"/>
      <c r="C7" s="338"/>
      <c r="D7" s="339"/>
      <c r="E7" s="338"/>
      <c r="F7" s="339"/>
      <c r="G7" s="338"/>
      <c r="H7" s="339"/>
      <c r="I7" s="338"/>
      <c r="J7" s="339"/>
      <c r="K7" s="371"/>
      <c r="L7" s="372"/>
      <c r="M7" s="338"/>
      <c r="N7" s="339"/>
      <c r="O7" s="338"/>
      <c r="P7" s="339"/>
      <c r="Q7" s="334"/>
      <c r="R7" s="192"/>
      <c r="S7" s="332"/>
      <c r="T7" s="332"/>
    </row>
    <row r="8" spans="1:20" ht="13.5" customHeight="1" thickBot="1">
      <c r="A8" s="357"/>
      <c r="B8" s="358"/>
      <c r="C8" s="193" t="s">
        <v>23</v>
      </c>
      <c r="D8" s="194" t="s">
        <v>24</v>
      </c>
      <c r="E8" s="195" t="s">
        <v>23</v>
      </c>
      <c r="F8" s="194" t="s">
        <v>24</v>
      </c>
      <c r="G8" s="195" t="s">
        <v>23</v>
      </c>
      <c r="H8" s="194" t="s">
        <v>24</v>
      </c>
      <c r="I8" s="195" t="s">
        <v>23</v>
      </c>
      <c r="J8" s="194" t="s">
        <v>24</v>
      </c>
      <c r="K8" s="195" t="s">
        <v>23</v>
      </c>
      <c r="L8" s="196" t="s">
        <v>24</v>
      </c>
      <c r="M8" s="195" t="s">
        <v>23</v>
      </c>
      <c r="N8" s="194" t="s">
        <v>24</v>
      </c>
      <c r="O8" s="195" t="s">
        <v>23</v>
      </c>
      <c r="P8" s="194" t="s">
        <v>24</v>
      </c>
      <c r="Q8" s="335"/>
      <c r="R8" s="197"/>
      <c r="S8" s="332"/>
      <c r="T8" s="332"/>
    </row>
    <row r="9" spans="1:20" ht="15">
      <c r="A9" s="247">
        <v>1</v>
      </c>
      <c r="B9" s="219" t="s">
        <v>79</v>
      </c>
      <c r="C9" s="220">
        <v>10.579999999999998</v>
      </c>
      <c r="D9" s="221">
        <v>106.0120240480962</v>
      </c>
      <c r="E9" s="222">
        <v>10.299999999999999</v>
      </c>
      <c r="F9" s="221">
        <v>103.20641282565131</v>
      </c>
      <c r="G9" s="220">
        <v>10.3</v>
      </c>
      <c r="H9" s="221">
        <v>103.20641282565133</v>
      </c>
      <c r="I9" s="222">
        <v>11.09</v>
      </c>
      <c r="J9" s="221">
        <v>111.12224448897796</v>
      </c>
      <c r="K9" s="220">
        <v>9.979999999999999</v>
      </c>
      <c r="L9" s="221">
        <v>100</v>
      </c>
      <c r="M9" s="220">
        <v>10.250000000000002</v>
      </c>
      <c r="N9" s="221">
        <v>102.70541082164333</v>
      </c>
      <c r="O9" s="222">
        <v>11.049999999999999</v>
      </c>
      <c r="P9" s="221">
        <v>110.72144288577155</v>
      </c>
      <c r="Q9" s="223">
        <v>9.979999999999999</v>
      </c>
      <c r="R9" s="198"/>
      <c r="S9" s="199"/>
      <c r="T9" s="199"/>
    </row>
    <row r="10" spans="1:20" ht="15">
      <c r="A10" s="248">
        <v>2</v>
      </c>
      <c r="B10" s="224" t="s">
        <v>99</v>
      </c>
      <c r="C10" s="225">
        <v>3.7</v>
      </c>
      <c r="D10" s="226">
        <v>106.32183908045978</v>
      </c>
      <c r="E10" s="227">
        <v>3.5999999999999996</v>
      </c>
      <c r="F10" s="226">
        <v>103.44827586206895</v>
      </c>
      <c r="G10" s="225">
        <v>3.48</v>
      </c>
      <c r="H10" s="226">
        <v>100</v>
      </c>
      <c r="I10" s="227">
        <v>3.6899999999999995</v>
      </c>
      <c r="J10" s="226">
        <v>106.03448275862068</v>
      </c>
      <c r="K10" s="225">
        <v>3.69</v>
      </c>
      <c r="L10" s="226">
        <v>106.03448275862068</v>
      </c>
      <c r="M10" s="225">
        <v>3.55</v>
      </c>
      <c r="N10" s="226">
        <v>102.01149425287358</v>
      </c>
      <c r="O10" s="227">
        <v>3.66</v>
      </c>
      <c r="P10" s="226">
        <v>105.17241379310344</v>
      </c>
      <c r="Q10" s="223">
        <v>3.48</v>
      </c>
      <c r="R10" s="198"/>
      <c r="S10" s="199"/>
      <c r="T10" s="199"/>
    </row>
    <row r="11" spans="1:20" ht="15">
      <c r="A11" s="247">
        <v>3</v>
      </c>
      <c r="B11" s="224" t="s">
        <v>80</v>
      </c>
      <c r="C11" s="225">
        <v>5.72</v>
      </c>
      <c r="D11" s="226">
        <v>103.06306306306305</v>
      </c>
      <c r="E11" s="227">
        <v>5.96</v>
      </c>
      <c r="F11" s="226">
        <v>107.3873873873874</v>
      </c>
      <c r="G11" s="225">
        <v>5.55</v>
      </c>
      <c r="H11" s="226">
        <v>100</v>
      </c>
      <c r="I11" s="227">
        <v>5.91</v>
      </c>
      <c r="J11" s="226">
        <v>106.48648648648648</v>
      </c>
      <c r="K11" s="225">
        <v>6.09</v>
      </c>
      <c r="L11" s="226">
        <v>109.72972972972974</v>
      </c>
      <c r="M11" s="225">
        <v>5.9</v>
      </c>
      <c r="N11" s="226">
        <v>106.30630630630631</v>
      </c>
      <c r="O11" s="227">
        <v>6.07</v>
      </c>
      <c r="P11" s="226">
        <v>109.36936936936938</v>
      </c>
      <c r="Q11" s="223">
        <v>5.55</v>
      </c>
      <c r="R11" s="198"/>
      <c r="S11" s="199"/>
      <c r="T11" s="199"/>
    </row>
    <row r="12" spans="1:20" ht="15">
      <c r="A12" s="248">
        <v>4</v>
      </c>
      <c r="B12" s="224" t="s">
        <v>81</v>
      </c>
      <c r="C12" s="225">
        <v>35.940000000000005</v>
      </c>
      <c r="D12" s="226">
        <v>103.12769010043044</v>
      </c>
      <c r="E12" s="227">
        <v>39.300000000000004</v>
      </c>
      <c r="F12" s="226">
        <v>112.76901004304163</v>
      </c>
      <c r="G12" s="225">
        <v>35.29</v>
      </c>
      <c r="H12" s="226">
        <v>101.26255380200861</v>
      </c>
      <c r="I12" s="227">
        <v>34.849999999999994</v>
      </c>
      <c r="J12" s="226">
        <v>100</v>
      </c>
      <c r="K12" s="225">
        <v>38.82</v>
      </c>
      <c r="L12" s="226">
        <v>111.39167862266859</v>
      </c>
      <c r="M12" s="225">
        <v>37.67</v>
      </c>
      <c r="N12" s="226">
        <v>108.09182209469155</v>
      </c>
      <c r="O12" s="227">
        <v>39.79</v>
      </c>
      <c r="P12" s="226">
        <v>114.17503586800575</v>
      </c>
      <c r="Q12" s="223">
        <v>34.849999999999994</v>
      </c>
      <c r="R12" s="198"/>
      <c r="S12" s="199"/>
      <c r="T12" s="199"/>
    </row>
    <row r="13" spans="1:20" ht="15">
      <c r="A13" s="247">
        <v>5</v>
      </c>
      <c r="B13" s="224" t="s">
        <v>82</v>
      </c>
      <c r="C13" s="225">
        <v>2.87</v>
      </c>
      <c r="D13" s="226">
        <v>103.23741007194245</v>
      </c>
      <c r="E13" s="227">
        <v>2.87</v>
      </c>
      <c r="F13" s="226">
        <v>103.23741007194245</v>
      </c>
      <c r="G13" s="225">
        <v>2.7800000000000002</v>
      </c>
      <c r="H13" s="226">
        <v>100</v>
      </c>
      <c r="I13" s="227">
        <v>2.84</v>
      </c>
      <c r="J13" s="226">
        <v>102.15827338129495</v>
      </c>
      <c r="K13" s="225">
        <v>2.87</v>
      </c>
      <c r="L13" s="226">
        <v>103.23741007194245</v>
      </c>
      <c r="M13" s="225">
        <v>2.86</v>
      </c>
      <c r="N13" s="226">
        <v>102.8776978417266</v>
      </c>
      <c r="O13" s="227">
        <v>2.87</v>
      </c>
      <c r="P13" s="226">
        <v>103.23741007194245</v>
      </c>
      <c r="Q13" s="223">
        <v>2.7800000000000002</v>
      </c>
      <c r="R13" s="198"/>
      <c r="S13" s="199"/>
      <c r="T13" s="199"/>
    </row>
    <row r="14" spans="1:20" ht="15">
      <c r="A14" s="247">
        <v>6</v>
      </c>
      <c r="B14" s="224" t="s">
        <v>83</v>
      </c>
      <c r="C14" s="225">
        <v>13.17</v>
      </c>
      <c r="D14" s="226">
        <v>105.27577937649882</v>
      </c>
      <c r="E14" s="227">
        <v>13.370000000000001</v>
      </c>
      <c r="F14" s="226">
        <v>106.87450039968027</v>
      </c>
      <c r="G14" s="225">
        <v>13.1</v>
      </c>
      <c r="H14" s="226">
        <v>104.7162270183853</v>
      </c>
      <c r="I14" s="227">
        <v>13.29</v>
      </c>
      <c r="J14" s="226">
        <v>106.23501199040768</v>
      </c>
      <c r="K14" s="225">
        <v>13.09</v>
      </c>
      <c r="L14" s="226">
        <v>104.63629096722622</v>
      </c>
      <c r="M14" s="225">
        <v>12.8</v>
      </c>
      <c r="N14" s="226">
        <v>102.31814548361311</v>
      </c>
      <c r="O14" s="227">
        <v>12.51</v>
      </c>
      <c r="P14" s="226">
        <v>100</v>
      </c>
      <c r="Q14" s="223">
        <v>12.51</v>
      </c>
      <c r="R14" s="198"/>
      <c r="S14" s="199"/>
      <c r="T14" s="199"/>
    </row>
    <row r="15" spans="1:20" ht="15">
      <c r="A15" s="247">
        <v>7</v>
      </c>
      <c r="B15" s="224" t="s">
        <v>109</v>
      </c>
      <c r="C15" s="225">
        <v>7.6899999999999995</v>
      </c>
      <c r="D15" s="226">
        <v>100</v>
      </c>
      <c r="E15" s="227">
        <v>8</v>
      </c>
      <c r="F15" s="226">
        <v>104.03120936280885</v>
      </c>
      <c r="G15" s="225">
        <v>7.8100000000000005</v>
      </c>
      <c r="H15" s="226">
        <v>101.56046814044215</v>
      </c>
      <c r="I15" s="227">
        <v>7.84</v>
      </c>
      <c r="J15" s="226">
        <v>101.95058517555266</v>
      </c>
      <c r="K15" s="225">
        <v>8.58</v>
      </c>
      <c r="L15" s="226">
        <v>111.5734720416125</v>
      </c>
      <c r="M15" s="225">
        <v>7.74</v>
      </c>
      <c r="N15" s="226">
        <v>100.65019505851755</v>
      </c>
      <c r="O15" s="227">
        <v>8.13</v>
      </c>
      <c r="P15" s="226">
        <v>105.7217165149545</v>
      </c>
      <c r="Q15" s="223">
        <v>7.6899999999999995</v>
      </c>
      <c r="R15" s="198"/>
      <c r="S15" s="199"/>
      <c r="T15" s="199"/>
    </row>
    <row r="16" spans="1:20" ht="15">
      <c r="A16" s="247">
        <v>8</v>
      </c>
      <c r="B16" s="224" t="s">
        <v>84</v>
      </c>
      <c r="C16" s="225">
        <v>12.65</v>
      </c>
      <c r="D16" s="226">
        <v>111.15992970123023</v>
      </c>
      <c r="E16" s="227">
        <v>12.459999999999999</v>
      </c>
      <c r="F16" s="226">
        <v>109.49033391915638</v>
      </c>
      <c r="G16" s="225">
        <v>12.570000000000002</v>
      </c>
      <c r="H16" s="226">
        <v>110.45694200351494</v>
      </c>
      <c r="I16" s="227">
        <v>12.899999999999999</v>
      </c>
      <c r="J16" s="226">
        <v>113.35676625659048</v>
      </c>
      <c r="K16" s="225">
        <v>11.38</v>
      </c>
      <c r="L16" s="226">
        <v>100</v>
      </c>
      <c r="M16" s="225">
        <v>12.8</v>
      </c>
      <c r="N16" s="226">
        <v>112.47803163444638</v>
      </c>
      <c r="O16" s="227">
        <v>13.25</v>
      </c>
      <c r="P16" s="226">
        <v>116.43233743409489</v>
      </c>
      <c r="Q16" s="223">
        <v>11.38</v>
      </c>
      <c r="R16" s="198"/>
      <c r="S16" s="199"/>
      <c r="T16" s="199"/>
    </row>
    <row r="17" spans="1:20" ht="15">
      <c r="A17" s="247">
        <v>9</v>
      </c>
      <c r="B17" s="224" t="s">
        <v>85</v>
      </c>
      <c r="C17" s="225">
        <v>17.279999999999998</v>
      </c>
      <c r="D17" s="226">
        <v>113.68421052631578</v>
      </c>
      <c r="E17" s="227">
        <v>19.009999999999998</v>
      </c>
      <c r="F17" s="226">
        <v>125.0657894736842</v>
      </c>
      <c r="G17" s="225">
        <v>17.28</v>
      </c>
      <c r="H17" s="226">
        <v>113.68421052631581</v>
      </c>
      <c r="I17" s="227">
        <v>18.2</v>
      </c>
      <c r="J17" s="226">
        <v>119.73684210526316</v>
      </c>
      <c r="K17" s="225">
        <v>20.15</v>
      </c>
      <c r="L17" s="226">
        <v>132.5657894736842</v>
      </c>
      <c r="M17" s="225">
        <v>15.2</v>
      </c>
      <c r="N17" s="226">
        <v>100</v>
      </c>
      <c r="O17" s="227">
        <v>20.419999999999998</v>
      </c>
      <c r="P17" s="226">
        <v>134.3421052631579</v>
      </c>
      <c r="Q17" s="223">
        <v>15.2</v>
      </c>
      <c r="R17" s="198"/>
      <c r="S17" s="199"/>
      <c r="T17" s="199"/>
    </row>
    <row r="18" spans="1:20" ht="15">
      <c r="A18" s="247">
        <v>10</v>
      </c>
      <c r="B18" s="224" t="s">
        <v>86</v>
      </c>
      <c r="C18" s="225">
        <v>30.6</v>
      </c>
      <c r="D18" s="226">
        <v>118.28372632392734</v>
      </c>
      <c r="E18" s="227">
        <v>31.89</v>
      </c>
      <c r="F18" s="226">
        <v>123.27019713954388</v>
      </c>
      <c r="G18" s="225">
        <v>28.650000000000002</v>
      </c>
      <c r="H18" s="226">
        <v>110.74603788171629</v>
      </c>
      <c r="I18" s="227">
        <v>28.95</v>
      </c>
      <c r="J18" s="226">
        <v>111.90568225744106</v>
      </c>
      <c r="K18" s="225">
        <v>29.369999999999997</v>
      </c>
      <c r="L18" s="226">
        <v>113.52918438345574</v>
      </c>
      <c r="M18" s="225">
        <v>30.22</v>
      </c>
      <c r="N18" s="226">
        <v>116.81484344800927</v>
      </c>
      <c r="O18" s="227">
        <v>32.11</v>
      </c>
      <c r="P18" s="226">
        <v>124.12060301507539</v>
      </c>
      <c r="Q18" s="223">
        <v>25.869999999999997</v>
      </c>
      <c r="R18" s="198"/>
      <c r="S18" s="199"/>
      <c r="T18" s="199"/>
    </row>
    <row r="19" spans="1:20" ht="15">
      <c r="A19" s="247">
        <v>11</v>
      </c>
      <c r="B19" s="224" t="s">
        <v>87</v>
      </c>
      <c r="C19" s="225">
        <v>7.430000000000001</v>
      </c>
      <c r="D19" s="226">
        <v>116.27543035993739</v>
      </c>
      <c r="E19" s="227">
        <v>7.67</v>
      </c>
      <c r="F19" s="226">
        <v>120.03129890453832</v>
      </c>
      <c r="G19" s="225">
        <v>6.92</v>
      </c>
      <c r="H19" s="226">
        <v>108.2942097026604</v>
      </c>
      <c r="I19" s="227">
        <v>7.82</v>
      </c>
      <c r="J19" s="226">
        <v>122.37871674491392</v>
      </c>
      <c r="K19" s="225">
        <v>8.22</v>
      </c>
      <c r="L19" s="226">
        <v>128.63849765258215</v>
      </c>
      <c r="M19" s="225">
        <v>6.390000000000001</v>
      </c>
      <c r="N19" s="226">
        <v>100</v>
      </c>
      <c r="O19" s="227">
        <v>9.39</v>
      </c>
      <c r="P19" s="226">
        <v>146.94835680751171</v>
      </c>
      <c r="Q19" s="223">
        <v>6.390000000000001</v>
      </c>
      <c r="R19" s="198"/>
      <c r="S19" s="199"/>
      <c r="T19" s="199"/>
    </row>
    <row r="20" spans="1:20" ht="15">
      <c r="A20" s="247">
        <v>12</v>
      </c>
      <c r="B20" s="224" t="s">
        <v>126</v>
      </c>
      <c r="C20" s="225">
        <v>2.45</v>
      </c>
      <c r="D20" s="226">
        <v>104.25531914893618</v>
      </c>
      <c r="E20" s="227">
        <v>2.43</v>
      </c>
      <c r="F20" s="226">
        <v>103.40425531914894</v>
      </c>
      <c r="G20" s="225">
        <v>2.35</v>
      </c>
      <c r="H20" s="226">
        <v>100</v>
      </c>
      <c r="I20" s="227">
        <v>2.43</v>
      </c>
      <c r="J20" s="226">
        <v>103.40425531914894</v>
      </c>
      <c r="K20" s="225">
        <v>3.24</v>
      </c>
      <c r="L20" s="226">
        <v>137.87234042553192</v>
      </c>
      <c r="M20" s="225">
        <v>2.35</v>
      </c>
      <c r="N20" s="226">
        <v>100</v>
      </c>
      <c r="O20" s="227">
        <v>2.75</v>
      </c>
      <c r="P20" s="226">
        <v>117.02127659574468</v>
      </c>
      <c r="Q20" s="223">
        <v>2.35</v>
      </c>
      <c r="R20" s="198"/>
      <c r="S20" s="199"/>
      <c r="T20" s="199"/>
    </row>
    <row r="21" spans="1:20" ht="15">
      <c r="A21" s="247">
        <v>13</v>
      </c>
      <c r="B21" s="224" t="s">
        <v>88</v>
      </c>
      <c r="C21" s="225">
        <v>13.22</v>
      </c>
      <c r="D21" s="226">
        <v>109.98336106489187</v>
      </c>
      <c r="E21" s="227">
        <v>12.4</v>
      </c>
      <c r="F21" s="226">
        <v>103.16139767054908</v>
      </c>
      <c r="G21" s="225">
        <v>12.02</v>
      </c>
      <c r="H21" s="226">
        <v>100</v>
      </c>
      <c r="I21" s="227">
        <v>13.19</v>
      </c>
      <c r="J21" s="226">
        <v>109.73377703826954</v>
      </c>
      <c r="K21" s="225">
        <v>12.62</v>
      </c>
      <c r="L21" s="226">
        <v>104.99168053244591</v>
      </c>
      <c r="M21" s="225">
        <v>12.200000000000003</v>
      </c>
      <c r="N21" s="226">
        <v>101.4975041597338</v>
      </c>
      <c r="O21" s="227">
        <v>12.920000000000002</v>
      </c>
      <c r="P21" s="226">
        <v>107.4875207986689</v>
      </c>
      <c r="Q21" s="223">
        <v>12.02</v>
      </c>
      <c r="R21" s="198"/>
      <c r="S21" s="199"/>
      <c r="T21" s="199"/>
    </row>
    <row r="22" spans="1:20" ht="15">
      <c r="A22" s="248">
        <v>14</v>
      </c>
      <c r="B22" s="224" t="s">
        <v>89</v>
      </c>
      <c r="C22" s="225">
        <v>14.090000000000002</v>
      </c>
      <c r="D22" s="226">
        <v>114.92659053833604</v>
      </c>
      <c r="E22" s="227">
        <v>14.040000000000003</v>
      </c>
      <c r="F22" s="226">
        <v>114.51876019575857</v>
      </c>
      <c r="G22" s="225">
        <v>13.469999999999999</v>
      </c>
      <c r="H22" s="226">
        <v>109.86949429037519</v>
      </c>
      <c r="I22" s="227">
        <v>13.89</v>
      </c>
      <c r="J22" s="226">
        <v>113.29526916802608</v>
      </c>
      <c r="K22" s="225">
        <v>14.05</v>
      </c>
      <c r="L22" s="226">
        <v>114.60032626427406</v>
      </c>
      <c r="M22" s="225">
        <v>12.260000000000002</v>
      </c>
      <c r="N22" s="226">
        <v>100</v>
      </c>
      <c r="O22" s="227">
        <v>14.13</v>
      </c>
      <c r="P22" s="226">
        <v>115.25285481239804</v>
      </c>
      <c r="Q22" s="223">
        <v>12.260000000000002</v>
      </c>
      <c r="R22" s="198"/>
      <c r="S22" s="199"/>
      <c r="T22" s="199"/>
    </row>
    <row r="23" spans="1:20" ht="15">
      <c r="A23" s="247">
        <v>15</v>
      </c>
      <c r="B23" s="224" t="s">
        <v>90</v>
      </c>
      <c r="C23" s="225">
        <v>5.82</v>
      </c>
      <c r="D23" s="226">
        <v>100</v>
      </c>
      <c r="E23" s="227">
        <v>7.69</v>
      </c>
      <c r="F23" s="226">
        <v>132.13058419243987</v>
      </c>
      <c r="G23" s="225">
        <v>5.95</v>
      </c>
      <c r="H23" s="226">
        <v>102.233676975945</v>
      </c>
      <c r="I23" s="227">
        <v>7.6</v>
      </c>
      <c r="J23" s="226">
        <v>130.58419243986253</v>
      </c>
      <c r="K23" s="225">
        <v>7.98</v>
      </c>
      <c r="L23" s="226">
        <v>137.11340206185568</v>
      </c>
      <c r="M23" s="225">
        <v>6.97</v>
      </c>
      <c r="N23" s="226">
        <v>119.7594501718213</v>
      </c>
      <c r="O23" s="227">
        <v>7.98</v>
      </c>
      <c r="P23" s="226">
        <v>137.11340206185568</v>
      </c>
      <c r="Q23" s="223">
        <v>5.82</v>
      </c>
      <c r="R23" s="198"/>
      <c r="S23" s="199"/>
      <c r="T23" s="199"/>
    </row>
    <row r="24" spans="1:20" ht="15">
      <c r="A24" s="247">
        <v>16</v>
      </c>
      <c r="B24" s="224" t="s">
        <v>91</v>
      </c>
      <c r="C24" s="225">
        <v>15.29</v>
      </c>
      <c r="D24" s="226">
        <v>106.69923237962315</v>
      </c>
      <c r="E24" s="227">
        <v>14.33</v>
      </c>
      <c r="F24" s="226">
        <v>100</v>
      </c>
      <c r="G24" s="225">
        <v>15.13</v>
      </c>
      <c r="H24" s="226">
        <v>105.58269364968598</v>
      </c>
      <c r="I24" s="227">
        <v>15.850000000000001</v>
      </c>
      <c r="J24" s="226">
        <v>110.60711793440336</v>
      </c>
      <c r="K24" s="225">
        <v>17.05</v>
      </c>
      <c r="L24" s="226">
        <v>118.9811584089323</v>
      </c>
      <c r="M24" s="225">
        <v>15.31</v>
      </c>
      <c r="N24" s="226">
        <v>106.83879972086532</v>
      </c>
      <c r="O24" s="227">
        <v>16.05</v>
      </c>
      <c r="P24" s="226">
        <v>112.00279134682485</v>
      </c>
      <c r="Q24" s="223">
        <v>14.33</v>
      </c>
      <c r="R24" s="198"/>
      <c r="S24" s="199"/>
      <c r="T24" s="199"/>
    </row>
    <row r="25" spans="1:20" ht="15">
      <c r="A25" s="248">
        <v>17</v>
      </c>
      <c r="B25" s="224" t="s">
        <v>92</v>
      </c>
      <c r="C25" s="225">
        <v>7.85</v>
      </c>
      <c r="D25" s="226">
        <v>177.60180995475113</v>
      </c>
      <c r="E25" s="227">
        <v>6.93</v>
      </c>
      <c r="F25" s="226">
        <v>156.78733031674207</v>
      </c>
      <c r="G25" s="225">
        <v>4.42</v>
      </c>
      <c r="H25" s="226">
        <v>100</v>
      </c>
      <c r="I25" s="227">
        <v>7.57</v>
      </c>
      <c r="J25" s="226">
        <v>171.26696832579188</v>
      </c>
      <c r="K25" s="225">
        <v>6.75</v>
      </c>
      <c r="L25" s="226">
        <v>152.71493212669685</v>
      </c>
      <c r="M25" s="225">
        <v>5.82</v>
      </c>
      <c r="N25" s="226">
        <v>131.67420814479638</v>
      </c>
      <c r="O25" s="227">
        <v>5.14</v>
      </c>
      <c r="P25" s="226">
        <v>116.28959276018098</v>
      </c>
      <c r="Q25" s="223">
        <v>4.42</v>
      </c>
      <c r="R25" s="198"/>
      <c r="S25" s="199"/>
      <c r="T25" s="199"/>
    </row>
    <row r="26" spans="1:20" ht="15">
      <c r="A26" s="247">
        <v>18</v>
      </c>
      <c r="B26" s="224" t="s">
        <v>93</v>
      </c>
      <c r="C26" s="225">
        <v>22.65</v>
      </c>
      <c r="D26" s="226">
        <v>104.32980193459235</v>
      </c>
      <c r="E26" s="227">
        <v>22.47</v>
      </c>
      <c r="F26" s="226">
        <v>103.50069092584064</v>
      </c>
      <c r="G26" s="225">
        <v>21.709999999999997</v>
      </c>
      <c r="H26" s="226">
        <v>100</v>
      </c>
      <c r="I26" s="227">
        <v>22.740000000000002</v>
      </c>
      <c r="J26" s="226">
        <v>104.74435743896824</v>
      </c>
      <c r="K26" s="225">
        <v>24.189999999999998</v>
      </c>
      <c r="L26" s="226">
        <v>111.42330723169047</v>
      </c>
      <c r="M26" s="225">
        <v>22.92</v>
      </c>
      <c r="N26" s="226">
        <v>105.57346844771997</v>
      </c>
      <c r="O26" s="227">
        <v>23.700000000000003</v>
      </c>
      <c r="P26" s="226">
        <v>109.16628281897746</v>
      </c>
      <c r="Q26" s="223">
        <v>21.709999999999997</v>
      </c>
      <c r="R26" s="198"/>
      <c r="S26" s="199"/>
      <c r="T26" s="199"/>
    </row>
    <row r="27" spans="1:13" s="200" customFormat="1" ht="15.75" thickBot="1">
      <c r="A27" s="204"/>
      <c r="B27" s="265"/>
      <c r="C27" s="266"/>
      <c r="D27" s="267"/>
      <c r="E27" s="267"/>
      <c r="F27" s="267"/>
      <c r="G27" s="266"/>
      <c r="H27" s="267"/>
      <c r="I27" s="267"/>
      <c r="J27" s="267"/>
      <c r="K27" s="266"/>
      <c r="L27" s="267"/>
      <c r="M27" s="268"/>
    </row>
    <row r="28" spans="1:13" s="200" customFormat="1" ht="16.5" thickBot="1">
      <c r="A28" s="340" t="s">
        <v>111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2"/>
    </row>
    <row r="29" spans="1:13" ht="12.75" customHeight="1">
      <c r="A29" s="353" t="s">
        <v>21</v>
      </c>
      <c r="B29" s="354"/>
      <c r="C29" s="347" t="s">
        <v>75</v>
      </c>
      <c r="D29" s="344"/>
      <c r="E29" s="343" t="s">
        <v>76</v>
      </c>
      <c r="F29" s="344"/>
      <c r="G29" s="343" t="s">
        <v>54</v>
      </c>
      <c r="H29" s="344"/>
      <c r="I29" s="343" t="s">
        <v>77</v>
      </c>
      <c r="J29" s="344"/>
      <c r="K29" s="343" t="s">
        <v>78</v>
      </c>
      <c r="L29" s="347"/>
      <c r="M29" s="349" t="s">
        <v>22</v>
      </c>
    </row>
    <row r="30" spans="1:13" s="190" customFormat="1" ht="41.25" customHeight="1">
      <c r="A30" s="355"/>
      <c r="B30" s="356"/>
      <c r="C30" s="348"/>
      <c r="D30" s="346"/>
      <c r="E30" s="345"/>
      <c r="F30" s="346"/>
      <c r="G30" s="345"/>
      <c r="H30" s="346"/>
      <c r="I30" s="345"/>
      <c r="J30" s="346"/>
      <c r="K30" s="345"/>
      <c r="L30" s="348"/>
      <c r="M30" s="350"/>
    </row>
    <row r="31" spans="1:13" s="190" customFormat="1" ht="37.5" customHeight="1" thickBot="1">
      <c r="A31" s="357"/>
      <c r="B31" s="358"/>
      <c r="C31" s="270" t="s">
        <v>23</v>
      </c>
      <c r="D31" s="202" t="s">
        <v>24</v>
      </c>
      <c r="E31" s="201" t="s">
        <v>23</v>
      </c>
      <c r="F31" s="202" t="s">
        <v>24</v>
      </c>
      <c r="G31" s="201" t="s">
        <v>23</v>
      </c>
      <c r="H31" s="202" t="s">
        <v>24</v>
      </c>
      <c r="I31" s="201" t="s">
        <v>23</v>
      </c>
      <c r="J31" s="202" t="s">
        <v>24</v>
      </c>
      <c r="K31" s="201" t="s">
        <v>23</v>
      </c>
      <c r="L31" s="203" t="s">
        <v>24</v>
      </c>
      <c r="M31" s="351"/>
    </row>
    <row r="32" spans="1:13" ht="15">
      <c r="A32" s="247">
        <v>1</v>
      </c>
      <c r="B32" s="271" t="s">
        <v>79</v>
      </c>
      <c r="C32" s="228">
        <v>3.82</v>
      </c>
      <c r="D32" s="229">
        <v>105.23415977961432</v>
      </c>
      <c r="E32" s="228">
        <v>3.82</v>
      </c>
      <c r="F32" s="229">
        <v>105.23415977961432</v>
      </c>
      <c r="G32" s="228">
        <v>3.82</v>
      </c>
      <c r="H32" s="229">
        <v>105.23415977961432</v>
      </c>
      <c r="I32" s="228">
        <v>3.63</v>
      </c>
      <c r="J32" s="229">
        <v>100</v>
      </c>
      <c r="K32" s="228">
        <v>3.82</v>
      </c>
      <c r="L32" s="229">
        <v>105.23415977961432</v>
      </c>
      <c r="M32" s="230">
        <v>3.63</v>
      </c>
    </row>
    <row r="33" spans="1:13" ht="15">
      <c r="A33" s="248">
        <v>2</v>
      </c>
      <c r="B33" s="269" t="s">
        <v>80</v>
      </c>
      <c r="C33" s="231">
        <v>2.26</v>
      </c>
      <c r="D33" s="232">
        <v>100</v>
      </c>
      <c r="E33" s="231">
        <v>2.26</v>
      </c>
      <c r="F33" s="232">
        <v>100</v>
      </c>
      <c r="G33" s="231">
        <v>2.26</v>
      </c>
      <c r="H33" s="232">
        <v>100</v>
      </c>
      <c r="I33" s="231">
        <v>2.29</v>
      </c>
      <c r="J33" s="232">
        <v>101.3274336283186</v>
      </c>
      <c r="K33" s="231">
        <v>2.26</v>
      </c>
      <c r="L33" s="232">
        <v>100</v>
      </c>
      <c r="M33" s="233">
        <v>2.26</v>
      </c>
    </row>
    <row r="34" spans="1:13" ht="15">
      <c r="A34" s="247">
        <v>3</v>
      </c>
      <c r="B34" s="269" t="s">
        <v>81</v>
      </c>
      <c r="C34" s="231">
        <v>11.56</v>
      </c>
      <c r="D34" s="232">
        <v>100.69686411149827</v>
      </c>
      <c r="E34" s="231">
        <v>11.54</v>
      </c>
      <c r="F34" s="232">
        <v>100.5226480836237</v>
      </c>
      <c r="G34" s="231">
        <v>11.72</v>
      </c>
      <c r="H34" s="232">
        <v>102.0905923344948</v>
      </c>
      <c r="I34" s="231">
        <v>11.67</v>
      </c>
      <c r="J34" s="232">
        <v>101.65505226480838</v>
      </c>
      <c r="K34" s="231">
        <v>11.479999999999999</v>
      </c>
      <c r="L34" s="232">
        <v>100</v>
      </c>
      <c r="M34" s="233">
        <v>11.479999999999999</v>
      </c>
    </row>
    <row r="35" spans="1:13" ht="15">
      <c r="A35" s="248">
        <v>4</v>
      </c>
      <c r="B35" s="269" t="s">
        <v>82</v>
      </c>
      <c r="C35" s="231">
        <v>5.08</v>
      </c>
      <c r="D35" s="232">
        <v>110.43478260869566</v>
      </c>
      <c r="E35" s="231">
        <v>5.08</v>
      </c>
      <c r="F35" s="232">
        <v>110.43478260869566</v>
      </c>
      <c r="G35" s="231">
        <v>5.08</v>
      </c>
      <c r="H35" s="232">
        <v>110.43478260869566</v>
      </c>
      <c r="I35" s="231">
        <v>5.09</v>
      </c>
      <c r="J35" s="232">
        <v>110.6521739130435</v>
      </c>
      <c r="K35" s="231">
        <v>5.08</v>
      </c>
      <c r="L35" s="232">
        <v>110.43478260869566</v>
      </c>
      <c r="M35" s="233">
        <v>4.6</v>
      </c>
    </row>
    <row r="36" spans="1:13" ht="15">
      <c r="A36" s="247">
        <v>5</v>
      </c>
      <c r="B36" s="269" t="s">
        <v>83</v>
      </c>
      <c r="C36" s="231">
        <v>13.6</v>
      </c>
      <c r="D36" s="232">
        <v>103.57958872810357</v>
      </c>
      <c r="E36" s="231">
        <v>13.55</v>
      </c>
      <c r="F36" s="232">
        <v>103.19878141660321</v>
      </c>
      <c r="G36" s="231">
        <v>13.129999999999999</v>
      </c>
      <c r="H36" s="232">
        <v>100</v>
      </c>
      <c r="I36" s="231">
        <v>13.33</v>
      </c>
      <c r="J36" s="232">
        <v>101.52322924600152</v>
      </c>
      <c r="K36" s="231">
        <v>13.399999999999999</v>
      </c>
      <c r="L36" s="232">
        <v>102.05635948210205</v>
      </c>
      <c r="M36" s="233">
        <v>13.129999999999999</v>
      </c>
    </row>
    <row r="37" spans="1:13" ht="15">
      <c r="A37" s="248">
        <v>6</v>
      </c>
      <c r="B37" s="269" t="s">
        <v>100</v>
      </c>
      <c r="C37" s="231">
        <v>4.54</v>
      </c>
      <c r="D37" s="232">
        <v>100</v>
      </c>
      <c r="E37" s="231">
        <v>4.65</v>
      </c>
      <c r="F37" s="232">
        <v>102.4229074889868</v>
      </c>
      <c r="G37" s="231">
        <v>4.67</v>
      </c>
      <c r="H37" s="232">
        <v>102.86343612334801</v>
      </c>
      <c r="I37" s="231">
        <v>5.08</v>
      </c>
      <c r="J37" s="232">
        <v>111.89427312775331</v>
      </c>
      <c r="K37" s="231">
        <v>4.67</v>
      </c>
      <c r="L37" s="232">
        <v>102.86343612334801</v>
      </c>
      <c r="M37" s="233">
        <v>4.54</v>
      </c>
    </row>
    <row r="38" spans="1:13" ht="15">
      <c r="A38" s="247">
        <v>7</v>
      </c>
      <c r="B38" s="269" t="s">
        <v>109</v>
      </c>
      <c r="C38" s="231">
        <v>2.55</v>
      </c>
      <c r="D38" s="232">
        <v>111.35371179039299</v>
      </c>
      <c r="E38" s="231">
        <v>2.55</v>
      </c>
      <c r="F38" s="232">
        <v>111.35371179039299</v>
      </c>
      <c r="G38" s="231">
        <v>2.55</v>
      </c>
      <c r="H38" s="232">
        <v>111.35371179039299</v>
      </c>
      <c r="I38" s="231">
        <v>2.69</v>
      </c>
      <c r="J38" s="232">
        <v>117.46724890829694</v>
      </c>
      <c r="K38" s="231">
        <v>2.43</v>
      </c>
      <c r="L38" s="232">
        <v>106.11353711790395</v>
      </c>
      <c r="M38" s="233">
        <v>2.29</v>
      </c>
    </row>
    <row r="39" spans="1:13" ht="15">
      <c r="A39" s="248">
        <v>8</v>
      </c>
      <c r="B39" s="269" t="s">
        <v>84</v>
      </c>
      <c r="C39" s="231">
        <v>12.419999999999998</v>
      </c>
      <c r="D39" s="232">
        <v>113.11475409836062</v>
      </c>
      <c r="E39" s="231">
        <v>10.98</v>
      </c>
      <c r="F39" s="232">
        <v>100</v>
      </c>
      <c r="G39" s="231">
        <v>11.08</v>
      </c>
      <c r="H39" s="232">
        <v>100.91074681238614</v>
      </c>
      <c r="I39" s="231">
        <v>12.600000000000001</v>
      </c>
      <c r="J39" s="232">
        <v>114.75409836065576</v>
      </c>
      <c r="K39" s="231">
        <v>12.33</v>
      </c>
      <c r="L39" s="232">
        <v>112.29508196721312</v>
      </c>
      <c r="M39" s="233">
        <v>10.98</v>
      </c>
    </row>
    <row r="40" spans="1:13" ht="15">
      <c r="A40" s="247">
        <v>9</v>
      </c>
      <c r="B40" s="269" t="s">
        <v>85</v>
      </c>
      <c r="C40" s="231">
        <v>26.68</v>
      </c>
      <c r="D40" s="232">
        <v>101.79320869896986</v>
      </c>
      <c r="E40" s="231">
        <v>26.21</v>
      </c>
      <c r="F40" s="232">
        <v>100</v>
      </c>
      <c r="G40" s="231">
        <v>28.02</v>
      </c>
      <c r="H40" s="232">
        <v>106.90576115986264</v>
      </c>
      <c r="I40" s="231">
        <v>26.660000000000004</v>
      </c>
      <c r="J40" s="232">
        <v>101.71690194582222</v>
      </c>
      <c r="K40" s="231">
        <v>26.840000000000003</v>
      </c>
      <c r="L40" s="232">
        <v>102.40366272415109</v>
      </c>
      <c r="M40" s="233">
        <v>26.21</v>
      </c>
    </row>
    <row r="41" spans="1:13" ht="15">
      <c r="A41" s="248">
        <v>10</v>
      </c>
      <c r="B41" s="269" t="s">
        <v>86</v>
      </c>
      <c r="C41" s="231">
        <v>10.92</v>
      </c>
      <c r="D41" s="232">
        <v>108.22596630327057</v>
      </c>
      <c r="E41" s="231">
        <v>10.35</v>
      </c>
      <c r="F41" s="232">
        <v>102.57680872150642</v>
      </c>
      <c r="G41" s="231">
        <v>11.68</v>
      </c>
      <c r="H41" s="232">
        <v>115.7581764122894</v>
      </c>
      <c r="I41" s="231">
        <v>11.12</v>
      </c>
      <c r="J41" s="232">
        <v>110.20812685827552</v>
      </c>
      <c r="K41" s="231">
        <v>10.09</v>
      </c>
      <c r="L41" s="232">
        <v>100</v>
      </c>
      <c r="M41" s="233">
        <v>10.09</v>
      </c>
    </row>
    <row r="42" spans="1:13" ht="15">
      <c r="A42" s="247">
        <v>11</v>
      </c>
      <c r="B42" s="269" t="s">
        <v>87</v>
      </c>
      <c r="C42" s="231">
        <v>15.870000000000001</v>
      </c>
      <c r="D42" s="232">
        <v>132.1398834304746</v>
      </c>
      <c r="E42" s="231">
        <v>12.66</v>
      </c>
      <c r="F42" s="232">
        <v>105.41215653621983</v>
      </c>
      <c r="G42" s="231">
        <v>12.790000000000001</v>
      </c>
      <c r="H42" s="232">
        <v>106.49458784346379</v>
      </c>
      <c r="I42" s="231">
        <v>13.05</v>
      </c>
      <c r="J42" s="232">
        <v>108.6594504579517</v>
      </c>
      <c r="K42" s="231">
        <v>12.07</v>
      </c>
      <c r="L42" s="232">
        <v>100.49958368026645</v>
      </c>
      <c r="M42" s="233">
        <v>12.01</v>
      </c>
    </row>
    <row r="43" spans="1:13" ht="15">
      <c r="A43" s="248">
        <v>12</v>
      </c>
      <c r="B43" s="269" t="s">
        <v>88</v>
      </c>
      <c r="C43" s="231">
        <v>8.690000000000001</v>
      </c>
      <c r="D43" s="232">
        <v>104.32172869147661</v>
      </c>
      <c r="E43" s="231">
        <v>8.33</v>
      </c>
      <c r="F43" s="232">
        <v>100</v>
      </c>
      <c r="G43" s="231">
        <v>8.830000000000002</v>
      </c>
      <c r="H43" s="232">
        <v>106.00240096038418</v>
      </c>
      <c r="I43" s="231">
        <v>9.52</v>
      </c>
      <c r="J43" s="232">
        <v>114.28571428571428</v>
      </c>
      <c r="K43" s="231">
        <v>10.150000000000002</v>
      </c>
      <c r="L43" s="232">
        <v>121.84873949579836</v>
      </c>
      <c r="M43" s="233">
        <v>8.33</v>
      </c>
    </row>
    <row r="44" spans="1:13" ht="15">
      <c r="A44" s="247">
        <v>13</v>
      </c>
      <c r="B44" s="269" t="s">
        <v>89</v>
      </c>
      <c r="C44" s="231">
        <v>7.75</v>
      </c>
      <c r="D44" s="232">
        <v>111.19081779053084</v>
      </c>
      <c r="E44" s="231">
        <v>7.710000000000001</v>
      </c>
      <c r="F44" s="232">
        <v>110.61692969870876</v>
      </c>
      <c r="G44" s="231">
        <v>6.970000000000001</v>
      </c>
      <c r="H44" s="232">
        <v>100</v>
      </c>
      <c r="I44" s="231">
        <v>8.270000000000001</v>
      </c>
      <c r="J44" s="232">
        <v>118.65136298421808</v>
      </c>
      <c r="K44" s="231">
        <v>7.66</v>
      </c>
      <c r="L44" s="232">
        <v>109.89956958393113</v>
      </c>
      <c r="M44" s="233">
        <v>6.970000000000001</v>
      </c>
    </row>
    <row r="45" spans="1:13" ht="15">
      <c r="A45" s="248">
        <v>14</v>
      </c>
      <c r="B45" s="269" t="s">
        <v>110</v>
      </c>
      <c r="C45" s="231">
        <v>4.2</v>
      </c>
      <c r="D45" s="232">
        <v>109.66057441253263</v>
      </c>
      <c r="E45" s="231">
        <v>4.27</v>
      </c>
      <c r="F45" s="232">
        <v>111.4882506527415</v>
      </c>
      <c r="G45" s="231">
        <v>3.83</v>
      </c>
      <c r="H45" s="232">
        <v>100</v>
      </c>
      <c r="I45" s="231">
        <v>4.09</v>
      </c>
      <c r="J45" s="232">
        <v>106.78851174934725</v>
      </c>
      <c r="K45" s="231">
        <v>3.89</v>
      </c>
      <c r="L45" s="232">
        <v>101.56657963446476</v>
      </c>
      <c r="M45" s="233">
        <v>3.83</v>
      </c>
    </row>
    <row r="46" spans="1:13" ht="15">
      <c r="A46" s="247">
        <v>15</v>
      </c>
      <c r="B46" s="269" t="s">
        <v>91</v>
      </c>
      <c r="C46" s="231">
        <v>11.93</v>
      </c>
      <c r="D46" s="232">
        <v>100</v>
      </c>
      <c r="E46" s="231">
        <v>15.26</v>
      </c>
      <c r="F46" s="232">
        <v>127.91282481139983</v>
      </c>
      <c r="G46" s="231">
        <v>14.6</v>
      </c>
      <c r="H46" s="232">
        <v>122.38055322715842</v>
      </c>
      <c r="I46" s="231">
        <v>15.360000000000001</v>
      </c>
      <c r="J46" s="232">
        <v>128.75104777870916</v>
      </c>
      <c r="K46" s="231">
        <v>12.66</v>
      </c>
      <c r="L46" s="232">
        <v>106.11902766135792</v>
      </c>
      <c r="M46" s="233">
        <v>11.93</v>
      </c>
    </row>
    <row r="47" spans="1:13" ht="15">
      <c r="A47" s="247">
        <v>16</v>
      </c>
      <c r="B47" s="269" t="s">
        <v>92</v>
      </c>
      <c r="C47" s="231">
        <v>0.8</v>
      </c>
      <c r="D47" s="232">
        <v>105.26315789473684</v>
      </c>
      <c r="E47" s="231">
        <v>0.8</v>
      </c>
      <c r="F47" s="232">
        <v>105.26315789473684</v>
      </c>
      <c r="G47" s="231">
        <v>0.81</v>
      </c>
      <c r="H47" s="232">
        <v>106.57894736842107</v>
      </c>
      <c r="I47" s="231">
        <v>0.79</v>
      </c>
      <c r="J47" s="232">
        <v>103.94736842105263</v>
      </c>
      <c r="K47" s="231">
        <v>0.76</v>
      </c>
      <c r="L47" s="232">
        <v>100</v>
      </c>
      <c r="M47" s="233">
        <v>0.76</v>
      </c>
    </row>
    <row r="48" spans="1:13" ht="15">
      <c r="A48" s="248">
        <v>17</v>
      </c>
      <c r="B48" s="269" t="s">
        <v>93</v>
      </c>
      <c r="C48" s="231">
        <v>18.43</v>
      </c>
      <c r="D48" s="232">
        <v>101.43093010456796</v>
      </c>
      <c r="E48" s="231">
        <v>18.68</v>
      </c>
      <c r="F48" s="232">
        <v>102.80682443588331</v>
      </c>
      <c r="G48" s="231">
        <v>18.429999999999996</v>
      </c>
      <c r="H48" s="232">
        <v>101.43093010456793</v>
      </c>
      <c r="I48" s="231">
        <v>19.49</v>
      </c>
      <c r="J48" s="232">
        <v>107.26472206934505</v>
      </c>
      <c r="K48" s="231">
        <v>18.17</v>
      </c>
      <c r="L48" s="232">
        <v>100</v>
      </c>
      <c r="M48" s="233">
        <v>18.17</v>
      </c>
    </row>
    <row r="49" spans="1:13" ht="15.75" thickBot="1">
      <c r="A49" s="204"/>
      <c r="B49" s="184"/>
      <c r="C49" s="205"/>
      <c r="D49" s="206"/>
      <c r="E49" s="205"/>
      <c r="F49" s="206"/>
      <c r="G49" s="205"/>
      <c r="H49" s="206"/>
      <c r="I49" s="205"/>
      <c r="J49" s="206"/>
      <c r="K49" s="205"/>
      <c r="L49" s="207"/>
      <c r="M49" s="199"/>
    </row>
    <row r="50" spans="1:13" ht="16.5" thickBot="1">
      <c r="A50" s="352" t="s">
        <v>132</v>
      </c>
      <c r="B50" s="341"/>
      <c r="C50" s="341"/>
      <c r="D50" s="341"/>
      <c r="E50" s="341"/>
      <c r="F50" s="341"/>
      <c r="G50" s="341"/>
      <c r="H50" s="341"/>
      <c r="I50" s="341"/>
      <c r="J50" s="341"/>
      <c r="K50" s="342"/>
      <c r="L50" s="208"/>
      <c r="M50" s="209"/>
    </row>
    <row r="51" spans="1:13" ht="20.25" customHeight="1">
      <c r="A51" s="353" t="s">
        <v>21</v>
      </c>
      <c r="B51" s="384"/>
      <c r="C51" s="359" t="s">
        <v>55</v>
      </c>
      <c r="D51" s="360"/>
      <c r="E51" s="359" t="s">
        <v>56</v>
      </c>
      <c r="F51" s="360"/>
      <c r="G51" s="359" t="s">
        <v>57</v>
      </c>
      <c r="H51" s="360"/>
      <c r="I51" s="359" t="s">
        <v>58</v>
      </c>
      <c r="J51" s="360"/>
      <c r="K51" s="377" t="s">
        <v>22</v>
      </c>
      <c r="L51" s="191"/>
      <c r="M51" s="191"/>
    </row>
    <row r="52" spans="1:11" s="190" customFormat="1" ht="43.5" customHeight="1">
      <c r="A52" s="355"/>
      <c r="B52" s="385"/>
      <c r="C52" s="361"/>
      <c r="D52" s="362"/>
      <c r="E52" s="361"/>
      <c r="F52" s="362"/>
      <c r="G52" s="361"/>
      <c r="H52" s="362"/>
      <c r="I52" s="361"/>
      <c r="J52" s="362"/>
      <c r="K52" s="378"/>
    </row>
    <row r="53" spans="1:11" s="190" customFormat="1" ht="42" customHeight="1" thickBot="1">
      <c r="A53" s="355"/>
      <c r="B53" s="385"/>
      <c r="C53" s="210" t="s">
        <v>23</v>
      </c>
      <c r="D53" s="211" t="s">
        <v>24</v>
      </c>
      <c r="E53" s="210" t="s">
        <v>23</v>
      </c>
      <c r="F53" s="211" t="s">
        <v>24</v>
      </c>
      <c r="G53" s="210" t="s">
        <v>23</v>
      </c>
      <c r="H53" s="211" t="s">
        <v>24</v>
      </c>
      <c r="I53" s="210" t="s">
        <v>23</v>
      </c>
      <c r="J53" s="211" t="s">
        <v>24</v>
      </c>
      <c r="K53" s="379"/>
    </row>
    <row r="54" spans="1:13" ht="15.75" customHeight="1">
      <c r="A54" s="248">
        <v>1</v>
      </c>
      <c r="B54" s="234" t="s">
        <v>79</v>
      </c>
      <c r="C54" s="235">
        <v>12.550000000000002</v>
      </c>
      <c r="D54" s="226">
        <v>104.84544695071011</v>
      </c>
      <c r="E54" s="235">
        <v>12.63</v>
      </c>
      <c r="F54" s="226">
        <v>105.5137844611529</v>
      </c>
      <c r="G54" s="235">
        <v>11.97</v>
      </c>
      <c r="H54" s="226">
        <v>100</v>
      </c>
      <c r="I54" s="235">
        <v>12.549999999999999</v>
      </c>
      <c r="J54" s="226">
        <v>104.8454469507101</v>
      </c>
      <c r="K54" s="236">
        <v>11.97</v>
      </c>
      <c r="L54" s="191"/>
      <c r="M54" s="191"/>
    </row>
    <row r="55" spans="1:13" ht="15">
      <c r="A55" s="248">
        <v>2</v>
      </c>
      <c r="B55" s="237" t="s">
        <v>99</v>
      </c>
      <c r="C55" s="225">
        <v>3.6999999999999997</v>
      </c>
      <c r="D55" s="238">
        <v>100.27100271002709</v>
      </c>
      <c r="E55" s="225">
        <v>3.69</v>
      </c>
      <c r="F55" s="238">
        <v>100</v>
      </c>
      <c r="G55" s="225">
        <v>3.69</v>
      </c>
      <c r="H55" s="238">
        <v>100</v>
      </c>
      <c r="I55" s="225">
        <v>3.7</v>
      </c>
      <c r="J55" s="238">
        <v>100.27100271002712</v>
      </c>
      <c r="K55" s="239">
        <v>3.69</v>
      </c>
      <c r="L55" s="191"/>
      <c r="M55" s="191"/>
    </row>
    <row r="56" spans="1:13" ht="15">
      <c r="A56" s="248">
        <v>3</v>
      </c>
      <c r="B56" s="237" t="s">
        <v>80</v>
      </c>
      <c r="C56" s="225">
        <v>9.19</v>
      </c>
      <c r="D56" s="238">
        <v>100</v>
      </c>
      <c r="E56" s="225">
        <v>9.353</v>
      </c>
      <c r="F56" s="238">
        <v>101.77366702937975</v>
      </c>
      <c r="G56" s="225">
        <v>9.219999999999999</v>
      </c>
      <c r="H56" s="238">
        <v>100.32644178454842</v>
      </c>
      <c r="I56" s="225">
        <v>9.35</v>
      </c>
      <c r="J56" s="238">
        <v>101.74102285092492</v>
      </c>
      <c r="K56" s="239">
        <v>9.19</v>
      </c>
      <c r="L56" s="191"/>
      <c r="M56" s="191"/>
    </row>
    <row r="57" spans="1:13" ht="15">
      <c r="A57" s="248">
        <v>4</v>
      </c>
      <c r="B57" s="237" t="s">
        <v>81</v>
      </c>
      <c r="C57" s="225">
        <v>56.06</v>
      </c>
      <c r="D57" s="238">
        <v>103.52723915050784</v>
      </c>
      <c r="E57" s="225">
        <v>57.410000000000004</v>
      </c>
      <c r="F57" s="238">
        <v>106.02031394275161</v>
      </c>
      <c r="G57" s="225">
        <v>54.150000000000006</v>
      </c>
      <c r="H57" s="238">
        <v>100</v>
      </c>
      <c r="I57" s="225">
        <v>57.660000000000004</v>
      </c>
      <c r="J57" s="238">
        <v>106.4819944598338</v>
      </c>
      <c r="K57" s="239">
        <v>54.150000000000006</v>
      </c>
      <c r="L57" s="191"/>
      <c r="M57" s="191"/>
    </row>
    <row r="58" spans="1:13" ht="15">
      <c r="A58" s="248">
        <v>5</v>
      </c>
      <c r="B58" s="237" t="s">
        <v>82</v>
      </c>
      <c r="C58" s="225">
        <v>4.4</v>
      </c>
      <c r="D58" s="238">
        <v>100</v>
      </c>
      <c r="E58" s="225">
        <v>4.41</v>
      </c>
      <c r="F58" s="238">
        <v>100.22727272727272</v>
      </c>
      <c r="G58" s="225">
        <v>4.47</v>
      </c>
      <c r="H58" s="238">
        <v>101.5909090909091</v>
      </c>
      <c r="I58" s="225">
        <v>4.41</v>
      </c>
      <c r="J58" s="238">
        <v>100.22727272727272</v>
      </c>
      <c r="K58" s="239">
        <v>4.4</v>
      </c>
      <c r="L58" s="191"/>
      <c r="M58" s="191"/>
    </row>
    <row r="59" spans="1:13" ht="15">
      <c r="A59" s="248">
        <v>6</v>
      </c>
      <c r="B59" s="237" t="s">
        <v>83</v>
      </c>
      <c r="C59" s="225">
        <v>19.81</v>
      </c>
      <c r="D59" s="238">
        <v>100.35460992907801</v>
      </c>
      <c r="E59" s="225">
        <v>19.84</v>
      </c>
      <c r="F59" s="238">
        <v>100.50658561296859</v>
      </c>
      <c r="G59" s="225">
        <v>19.82</v>
      </c>
      <c r="H59" s="238">
        <v>100.40526849037488</v>
      </c>
      <c r="I59" s="225">
        <v>19.74</v>
      </c>
      <c r="J59" s="238">
        <v>100</v>
      </c>
      <c r="K59" s="239">
        <v>19.74</v>
      </c>
      <c r="L59" s="191"/>
      <c r="M59" s="191"/>
    </row>
    <row r="60" spans="1:13" ht="15">
      <c r="A60" s="248">
        <v>7</v>
      </c>
      <c r="B60" s="237" t="s">
        <v>109</v>
      </c>
      <c r="C60" s="225">
        <v>2.54</v>
      </c>
      <c r="D60" s="238">
        <v>127.63819095477386</v>
      </c>
      <c r="E60" s="225">
        <v>2.55</v>
      </c>
      <c r="F60" s="238">
        <v>128.14070351758792</v>
      </c>
      <c r="G60" s="225">
        <v>1.99</v>
      </c>
      <c r="H60" s="238">
        <v>100</v>
      </c>
      <c r="I60" s="225">
        <v>2.55</v>
      </c>
      <c r="J60" s="238">
        <v>128.14070351758792</v>
      </c>
      <c r="K60" s="239">
        <v>1.99</v>
      </c>
      <c r="L60" s="191"/>
      <c r="M60" s="191"/>
    </row>
    <row r="61" spans="1:13" ht="15">
      <c r="A61" s="248">
        <v>8</v>
      </c>
      <c r="B61" s="237" t="s">
        <v>84</v>
      </c>
      <c r="C61" s="225">
        <v>18.06</v>
      </c>
      <c r="D61" s="238">
        <v>100.83752093802345</v>
      </c>
      <c r="E61" s="225">
        <v>17.91</v>
      </c>
      <c r="F61" s="238">
        <v>100</v>
      </c>
      <c r="G61" s="225">
        <v>18.85</v>
      </c>
      <c r="H61" s="238">
        <v>105.24846454494696</v>
      </c>
      <c r="I61" s="225">
        <v>18.619999999999997</v>
      </c>
      <c r="J61" s="238">
        <v>103.964265773311</v>
      </c>
      <c r="K61" s="239">
        <v>17.91</v>
      </c>
      <c r="L61" s="191"/>
      <c r="M61" s="191"/>
    </row>
    <row r="62" spans="1:13" ht="15">
      <c r="A62" s="248">
        <v>9</v>
      </c>
      <c r="B62" s="237" t="s">
        <v>85</v>
      </c>
      <c r="C62" s="225">
        <v>35.59</v>
      </c>
      <c r="D62" s="238">
        <v>108.60543179737567</v>
      </c>
      <c r="E62" s="225">
        <v>34.589999999999996</v>
      </c>
      <c r="F62" s="238">
        <v>105.55386023802258</v>
      </c>
      <c r="G62" s="225">
        <v>32.769999999999996</v>
      </c>
      <c r="H62" s="238">
        <v>100</v>
      </c>
      <c r="I62" s="225">
        <v>36.709999999999994</v>
      </c>
      <c r="J62" s="238">
        <v>112.02319194385109</v>
      </c>
      <c r="K62" s="239">
        <v>32.769999999999996</v>
      </c>
      <c r="L62" s="191"/>
      <c r="M62" s="191"/>
    </row>
    <row r="63" spans="1:13" ht="15">
      <c r="A63" s="248">
        <v>10</v>
      </c>
      <c r="B63" s="237" t="s">
        <v>86</v>
      </c>
      <c r="C63" s="225">
        <v>24.530000000000005</v>
      </c>
      <c r="D63" s="238">
        <v>109.21638468388247</v>
      </c>
      <c r="E63" s="225">
        <v>22.900000000000002</v>
      </c>
      <c r="F63" s="238">
        <v>101.95903829029385</v>
      </c>
      <c r="G63" s="225">
        <v>22.460000000000004</v>
      </c>
      <c r="H63" s="238">
        <v>100</v>
      </c>
      <c r="I63" s="225">
        <v>22.790000000000003</v>
      </c>
      <c r="J63" s="238">
        <v>101.46927871772039</v>
      </c>
      <c r="K63" s="239">
        <v>22.460000000000004</v>
      </c>
      <c r="L63" s="191"/>
      <c r="M63" s="191"/>
    </row>
    <row r="64" spans="1:13" ht="15">
      <c r="A64" s="248">
        <v>11</v>
      </c>
      <c r="B64" s="237" t="s">
        <v>87</v>
      </c>
      <c r="C64" s="225">
        <v>15.59</v>
      </c>
      <c r="D64" s="238">
        <v>130.2422723475355</v>
      </c>
      <c r="E64" s="225">
        <v>11.969999999999999</v>
      </c>
      <c r="F64" s="238">
        <v>100</v>
      </c>
      <c r="G64" s="225">
        <v>13.7</v>
      </c>
      <c r="H64" s="238">
        <v>114.45279866332498</v>
      </c>
      <c r="I64" s="225">
        <v>13.48</v>
      </c>
      <c r="J64" s="238">
        <v>112.61487050960737</v>
      </c>
      <c r="K64" s="239">
        <v>11.969999999999999</v>
      </c>
      <c r="L64" s="191"/>
      <c r="M64" s="191"/>
    </row>
    <row r="65" spans="1:13" ht="15">
      <c r="A65" s="248">
        <v>12</v>
      </c>
      <c r="B65" s="237" t="s">
        <v>88</v>
      </c>
      <c r="C65" s="225">
        <v>10.46</v>
      </c>
      <c r="D65" s="238">
        <v>118.05869074492101</v>
      </c>
      <c r="E65" s="225">
        <v>9.1</v>
      </c>
      <c r="F65" s="238">
        <v>102.70880361173815</v>
      </c>
      <c r="G65" s="225">
        <v>9.41</v>
      </c>
      <c r="H65" s="238">
        <v>106.2076749435666</v>
      </c>
      <c r="I65" s="225">
        <v>8.86</v>
      </c>
      <c r="J65" s="238">
        <v>100</v>
      </c>
      <c r="K65" s="239">
        <v>8.86</v>
      </c>
      <c r="L65" s="191"/>
      <c r="M65" s="191"/>
    </row>
    <row r="66" spans="1:13" ht="15">
      <c r="A66" s="248">
        <v>13</v>
      </c>
      <c r="B66" s="237" t="s">
        <v>89</v>
      </c>
      <c r="C66" s="225">
        <v>10.39</v>
      </c>
      <c r="D66" s="238">
        <v>100</v>
      </c>
      <c r="E66" s="225">
        <v>11.440000000000001</v>
      </c>
      <c r="F66" s="238">
        <v>110.10587102983638</v>
      </c>
      <c r="G66" s="225">
        <v>11.500000000000002</v>
      </c>
      <c r="H66" s="238">
        <v>110.68334937439847</v>
      </c>
      <c r="I66" s="225">
        <v>11.430000000000003</v>
      </c>
      <c r="J66" s="238">
        <v>110.00962463907607</v>
      </c>
      <c r="K66" s="239">
        <v>10.39</v>
      </c>
      <c r="L66" s="191"/>
      <c r="M66" s="191"/>
    </row>
    <row r="67" spans="1:13" ht="15">
      <c r="A67" s="248">
        <v>14</v>
      </c>
      <c r="B67" s="237" t="s">
        <v>90</v>
      </c>
      <c r="C67" s="225">
        <v>1.07</v>
      </c>
      <c r="D67" s="238">
        <v>135.44303797468356</v>
      </c>
      <c r="E67" s="225">
        <v>1.07</v>
      </c>
      <c r="F67" s="238">
        <v>135.44303797468356</v>
      </c>
      <c r="G67" s="225">
        <v>0.79</v>
      </c>
      <c r="H67" s="238">
        <v>100</v>
      </c>
      <c r="I67" s="225">
        <v>1.07</v>
      </c>
      <c r="J67" s="238">
        <v>135.44303797468356</v>
      </c>
      <c r="K67" s="239">
        <v>0.79</v>
      </c>
      <c r="L67" s="191"/>
      <c r="M67" s="191"/>
    </row>
    <row r="68" spans="1:13" ht="15">
      <c r="A68" s="248">
        <v>15</v>
      </c>
      <c r="B68" s="237" t="s">
        <v>91</v>
      </c>
      <c r="C68" s="225">
        <v>12.21</v>
      </c>
      <c r="D68" s="238">
        <v>100</v>
      </c>
      <c r="E68" s="225">
        <v>13.399999999999999</v>
      </c>
      <c r="F68" s="238">
        <v>109.74610974610972</v>
      </c>
      <c r="G68" s="225">
        <v>12.84</v>
      </c>
      <c r="H68" s="238">
        <v>105.15970515970514</v>
      </c>
      <c r="I68" s="225">
        <v>12.870000000000001</v>
      </c>
      <c r="J68" s="238">
        <v>105.40540540540542</v>
      </c>
      <c r="K68" s="239">
        <v>12.21</v>
      </c>
      <c r="L68" s="191"/>
      <c r="M68" s="191"/>
    </row>
    <row r="69" spans="1:13" ht="15">
      <c r="A69" s="248">
        <v>16</v>
      </c>
      <c r="B69" s="237" t="s">
        <v>92</v>
      </c>
      <c r="C69" s="225">
        <v>7.050000000000001</v>
      </c>
      <c r="D69" s="238">
        <v>118.68686868686868</v>
      </c>
      <c r="E69" s="225">
        <v>5.94</v>
      </c>
      <c r="F69" s="238">
        <v>100</v>
      </c>
      <c r="G69" s="225">
        <v>6.140000000000001</v>
      </c>
      <c r="H69" s="238">
        <v>103.36700336700338</v>
      </c>
      <c r="I69" s="225">
        <v>5.97</v>
      </c>
      <c r="J69" s="238">
        <v>100.50505050505049</v>
      </c>
      <c r="K69" s="239">
        <v>5.94</v>
      </c>
      <c r="L69" s="191"/>
      <c r="M69" s="191"/>
    </row>
    <row r="70" spans="1:13" ht="15">
      <c r="A70" s="248">
        <v>17</v>
      </c>
      <c r="B70" s="237" t="s">
        <v>93</v>
      </c>
      <c r="C70" s="225">
        <v>19.14</v>
      </c>
      <c r="D70" s="238">
        <v>115.16245487364623</v>
      </c>
      <c r="E70" s="225">
        <v>17.44</v>
      </c>
      <c r="F70" s="238">
        <v>104.93381468110712</v>
      </c>
      <c r="G70" s="225">
        <v>16.619999999999997</v>
      </c>
      <c r="H70" s="238">
        <v>100</v>
      </c>
      <c r="I70" s="225">
        <v>20.05</v>
      </c>
      <c r="J70" s="238">
        <v>120.63778580024069</v>
      </c>
      <c r="K70" s="239">
        <v>16.619999999999997</v>
      </c>
      <c r="L70" s="191"/>
      <c r="M70" s="191"/>
    </row>
    <row r="71" spans="1:13" ht="15.75" thickBot="1">
      <c r="A71" s="212"/>
      <c r="B71" s="62"/>
      <c r="C71" s="213"/>
      <c r="D71" s="214"/>
      <c r="E71" s="213"/>
      <c r="F71" s="214"/>
      <c r="G71" s="213"/>
      <c r="H71" s="214"/>
      <c r="I71" s="213"/>
      <c r="J71" s="214"/>
      <c r="K71" s="213"/>
      <c r="L71" s="214"/>
      <c r="M71" s="213"/>
    </row>
    <row r="72" spans="1:13" ht="12.75" customHeight="1" thickBot="1">
      <c r="A72" s="352" t="s">
        <v>112</v>
      </c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2"/>
    </row>
    <row r="73" spans="1:13" s="190" customFormat="1" ht="26.25" customHeight="1">
      <c r="A73" s="353" t="s">
        <v>21</v>
      </c>
      <c r="B73" s="380"/>
      <c r="C73" s="343" t="s">
        <v>72</v>
      </c>
      <c r="D73" s="344"/>
      <c r="E73" s="343" t="s">
        <v>59</v>
      </c>
      <c r="F73" s="344"/>
      <c r="G73" s="343" t="s">
        <v>60</v>
      </c>
      <c r="H73" s="344"/>
      <c r="I73" s="343" t="s">
        <v>73</v>
      </c>
      <c r="J73" s="344"/>
      <c r="K73" s="343" t="s">
        <v>61</v>
      </c>
      <c r="L73" s="344"/>
      <c r="M73" s="333" t="s">
        <v>22</v>
      </c>
    </row>
    <row r="74" spans="1:13" s="190" customFormat="1" ht="54.75" customHeight="1">
      <c r="A74" s="355"/>
      <c r="B74" s="381"/>
      <c r="C74" s="345"/>
      <c r="D74" s="346"/>
      <c r="E74" s="345"/>
      <c r="F74" s="346"/>
      <c r="G74" s="345"/>
      <c r="H74" s="346"/>
      <c r="I74" s="345"/>
      <c r="J74" s="346"/>
      <c r="K74" s="345"/>
      <c r="L74" s="346"/>
      <c r="M74" s="334"/>
    </row>
    <row r="75" spans="1:13" ht="28.5" customHeight="1">
      <c r="A75" s="382"/>
      <c r="B75" s="383"/>
      <c r="C75" s="282" t="s">
        <v>23</v>
      </c>
      <c r="D75" s="216" t="s">
        <v>24</v>
      </c>
      <c r="E75" s="217" t="s">
        <v>23</v>
      </c>
      <c r="F75" s="216" t="s">
        <v>24</v>
      </c>
      <c r="G75" s="217" t="s">
        <v>23</v>
      </c>
      <c r="H75" s="216" t="s">
        <v>24</v>
      </c>
      <c r="I75" s="217" t="s">
        <v>23</v>
      </c>
      <c r="J75" s="216" t="s">
        <v>24</v>
      </c>
      <c r="K75" s="217" t="s">
        <v>23</v>
      </c>
      <c r="L75" s="216" t="s">
        <v>24</v>
      </c>
      <c r="M75" s="334"/>
    </row>
    <row r="76" spans="1:13" ht="15">
      <c r="A76" s="249">
        <v>1</v>
      </c>
      <c r="B76" s="252" t="s">
        <v>79</v>
      </c>
      <c r="C76" s="253">
        <v>5.2299999999999995</v>
      </c>
      <c r="D76" s="261">
        <v>101.3565891472868</v>
      </c>
      <c r="E76" s="253">
        <v>5.279999999999999</v>
      </c>
      <c r="F76" s="261">
        <v>102.32558139534882</v>
      </c>
      <c r="G76" s="253">
        <v>5.199999999999999</v>
      </c>
      <c r="H76" s="261">
        <v>100.77519379844959</v>
      </c>
      <c r="I76" s="253">
        <v>5.16</v>
      </c>
      <c r="J76" s="262">
        <v>100</v>
      </c>
      <c r="K76" s="253">
        <v>5.2299999999999995</v>
      </c>
      <c r="L76" s="261">
        <v>101.3565891472868</v>
      </c>
      <c r="M76" s="264">
        <v>5.16</v>
      </c>
    </row>
    <row r="77" spans="1:13" ht="15">
      <c r="A77" s="249">
        <v>2</v>
      </c>
      <c r="B77" s="252" t="s">
        <v>99</v>
      </c>
      <c r="C77" s="253">
        <v>2.8</v>
      </c>
      <c r="D77" s="250">
        <v>111.55378486055778</v>
      </c>
      <c r="E77" s="253">
        <v>2.54</v>
      </c>
      <c r="F77" s="250">
        <v>101.19521912350598</v>
      </c>
      <c r="G77" s="253">
        <v>2.6</v>
      </c>
      <c r="H77" s="250">
        <v>103.58565737051795</v>
      </c>
      <c r="I77" s="253">
        <v>2.51</v>
      </c>
      <c r="J77" s="251">
        <v>100</v>
      </c>
      <c r="K77" s="253">
        <v>2.55</v>
      </c>
      <c r="L77" s="250">
        <v>101.59362549800797</v>
      </c>
      <c r="M77" s="264">
        <v>2.51</v>
      </c>
    </row>
    <row r="78" spans="1:13" ht="15">
      <c r="A78" s="249">
        <v>3</v>
      </c>
      <c r="B78" s="252" t="s">
        <v>80</v>
      </c>
      <c r="C78" s="253">
        <v>4.300000000000001</v>
      </c>
      <c r="D78" s="250">
        <v>104.87804878048783</v>
      </c>
      <c r="E78" s="253">
        <v>4.15</v>
      </c>
      <c r="F78" s="250">
        <v>101.21951219512198</v>
      </c>
      <c r="G78" s="253">
        <v>4.2</v>
      </c>
      <c r="H78" s="250">
        <v>102.4390243902439</v>
      </c>
      <c r="I78" s="253">
        <v>4.1</v>
      </c>
      <c r="J78" s="251">
        <v>100</v>
      </c>
      <c r="K78" s="253">
        <v>4.13</v>
      </c>
      <c r="L78" s="250">
        <v>100.73170731707317</v>
      </c>
      <c r="M78" s="264">
        <v>4.1</v>
      </c>
    </row>
    <row r="79" spans="1:13" ht="15">
      <c r="A79" s="249">
        <v>4</v>
      </c>
      <c r="B79" s="252" t="s">
        <v>81</v>
      </c>
      <c r="C79" s="253">
        <v>27.41</v>
      </c>
      <c r="D79" s="250">
        <v>119.9562363238512</v>
      </c>
      <c r="E79" s="253">
        <v>25.18</v>
      </c>
      <c r="F79" s="250">
        <v>110.19693654266958</v>
      </c>
      <c r="G79" s="253">
        <v>25.750000000000004</v>
      </c>
      <c r="H79" s="250">
        <v>112.691466083151</v>
      </c>
      <c r="I79" s="253">
        <v>24.29</v>
      </c>
      <c r="J79" s="251">
        <v>106.30196936542669</v>
      </c>
      <c r="K79" s="253">
        <v>22.85</v>
      </c>
      <c r="L79" s="250">
        <v>100</v>
      </c>
      <c r="M79" s="264">
        <v>22.85</v>
      </c>
    </row>
    <row r="80" spans="1:13" ht="15">
      <c r="A80" s="249">
        <v>5</v>
      </c>
      <c r="B80" s="252" t="s">
        <v>82</v>
      </c>
      <c r="C80" s="253">
        <v>3.8</v>
      </c>
      <c r="D80" s="250">
        <v>106.74157303370788</v>
      </c>
      <c r="E80" s="253">
        <v>3.92</v>
      </c>
      <c r="F80" s="250">
        <v>110.1123595505618</v>
      </c>
      <c r="G80" s="253">
        <v>3.85</v>
      </c>
      <c r="H80" s="250">
        <v>108.14606741573036</v>
      </c>
      <c r="I80" s="253">
        <v>3.5599999999999996</v>
      </c>
      <c r="J80" s="251">
        <v>100</v>
      </c>
      <c r="K80" s="253">
        <v>3.79</v>
      </c>
      <c r="L80" s="250">
        <v>106.46067415730339</v>
      </c>
      <c r="M80" s="264">
        <v>3.5599999999999996</v>
      </c>
    </row>
    <row r="81" spans="1:13" ht="15">
      <c r="A81" s="249">
        <v>6</v>
      </c>
      <c r="B81" s="252" t="s">
        <v>83</v>
      </c>
      <c r="C81" s="253">
        <v>14.65</v>
      </c>
      <c r="D81" s="250">
        <v>109.41000746825989</v>
      </c>
      <c r="E81" s="253">
        <v>13.68</v>
      </c>
      <c r="F81" s="250">
        <v>102.16579536967888</v>
      </c>
      <c r="G81" s="253">
        <v>14.440000000000001</v>
      </c>
      <c r="H81" s="250">
        <v>107.84167289021657</v>
      </c>
      <c r="I81" s="253">
        <v>13.39</v>
      </c>
      <c r="J81" s="251">
        <v>100</v>
      </c>
      <c r="K81" s="253">
        <v>13.690000000000001</v>
      </c>
      <c r="L81" s="250">
        <v>102.24047796863331</v>
      </c>
      <c r="M81" s="264">
        <v>13.39</v>
      </c>
    </row>
    <row r="82" spans="1:13" ht="15">
      <c r="A82" s="249">
        <v>7</v>
      </c>
      <c r="B82" s="252" t="s">
        <v>100</v>
      </c>
      <c r="C82" s="253">
        <v>4.65</v>
      </c>
      <c r="D82" s="250">
        <v>114.81481481481484</v>
      </c>
      <c r="E82" s="253">
        <v>4.51</v>
      </c>
      <c r="F82" s="250">
        <v>111.35802469135803</v>
      </c>
      <c r="G82" s="253">
        <v>4.550000000000001</v>
      </c>
      <c r="H82" s="250">
        <v>112.34567901234571</v>
      </c>
      <c r="I82" s="253">
        <v>4.5</v>
      </c>
      <c r="J82" s="251">
        <v>111.11111111111111</v>
      </c>
      <c r="K82" s="253">
        <v>4.05</v>
      </c>
      <c r="L82" s="250">
        <v>100</v>
      </c>
      <c r="M82" s="264">
        <v>4.05</v>
      </c>
    </row>
    <row r="83" spans="1:13" ht="15">
      <c r="A83" s="249">
        <v>8</v>
      </c>
      <c r="B83" s="252" t="s">
        <v>84</v>
      </c>
      <c r="C83" s="253">
        <v>18.020000000000003</v>
      </c>
      <c r="D83" s="250">
        <v>220.0244200244201</v>
      </c>
      <c r="E83" s="253">
        <v>17.49</v>
      </c>
      <c r="F83" s="250">
        <v>213.55311355311355</v>
      </c>
      <c r="G83" s="253">
        <v>16.299999999999997</v>
      </c>
      <c r="H83" s="250">
        <v>199.023199023199</v>
      </c>
      <c r="I83" s="253">
        <v>16.04</v>
      </c>
      <c r="J83" s="251">
        <v>195.84859584859583</v>
      </c>
      <c r="K83" s="253">
        <v>8.19</v>
      </c>
      <c r="L83" s="250">
        <v>100</v>
      </c>
      <c r="M83" s="264">
        <v>8.19</v>
      </c>
    </row>
    <row r="84" spans="1:13" ht="15">
      <c r="A84" s="249">
        <v>9</v>
      </c>
      <c r="B84" s="252" t="s">
        <v>85</v>
      </c>
      <c r="C84" s="253">
        <v>12.95</v>
      </c>
      <c r="D84" s="250">
        <v>108.09682804674456</v>
      </c>
      <c r="E84" s="253">
        <v>12.7</v>
      </c>
      <c r="F84" s="250">
        <v>106.01001669449082</v>
      </c>
      <c r="G84" s="253">
        <v>12.65</v>
      </c>
      <c r="H84" s="250">
        <v>105.59265442404006</v>
      </c>
      <c r="I84" s="253">
        <v>11.98</v>
      </c>
      <c r="J84" s="251">
        <v>100</v>
      </c>
      <c r="K84" s="253">
        <v>12.85</v>
      </c>
      <c r="L84" s="250">
        <v>107.26210350584307</v>
      </c>
      <c r="M84" s="264">
        <v>11.98</v>
      </c>
    </row>
    <row r="85" spans="1:13" ht="15">
      <c r="A85" s="249">
        <v>10</v>
      </c>
      <c r="B85" s="252" t="s">
        <v>86</v>
      </c>
      <c r="C85" s="253">
        <v>28.240000000000002</v>
      </c>
      <c r="D85" s="250">
        <v>120.52923602219379</v>
      </c>
      <c r="E85" s="253">
        <v>25.990000000000002</v>
      </c>
      <c r="F85" s="250">
        <v>110.92616303883914</v>
      </c>
      <c r="G85" s="253">
        <v>25.1</v>
      </c>
      <c r="H85" s="250">
        <v>107.12761416986771</v>
      </c>
      <c r="I85" s="253">
        <v>23.429999999999996</v>
      </c>
      <c r="J85" s="251">
        <v>100</v>
      </c>
      <c r="K85" s="253">
        <v>24.349999999999998</v>
      </c>
      <c r="L85" s="250">
        <v>103.9265898420828</v>
      </c>
      <c r="M85" s="264">
        <v>23.429999999999996</v>
      </c>
    </row>
    <row r="86" spans="1:13" ht="15">
      <c r="A86" s="249">
        <v>11</v>
      </c>
      <c r="B86" s="252" t="s">
        <v>87</v>
      </c>
      <c r="C86" s="253">
        <v>12.98</v>
      </c>
      <c r="D86" s="250">
        <v>127.88177339901479</v>
      </c>
      <c r="E86" s="253">
        <v>10.45</v>
      </c>
      <c r="F86" s="250">
        <v>102.95566502463053</v>
      </c>
      <c r="G86" s="253">
        <v>10.52</v>
      </c>
      <c r="H86" s="250">
        <v>103.64532019704433</v>
      </c>
      <c r="I86" s="253">
        <v>10.46</v>
      </c>
      <c r="J86" s="251">
        <v>103.05418719211823</v>
      </c>
      <c r="K86" s="253">
        <v>10.15</v>
      </c>
      <c r="L86" s="250">
        <v>100</v>
      </c>
      <c r="M86" s="264">
        <v>10.15</v>
      </c>
    </row>
    <row r="87" spans="1:13" ht="15">
      <c r="A87" s="249">
        <v>12</v>
      </c>
      <c r="B87" s="252" t="s">
        <v>88</v>
      </c>
      <c r="C87" s="253">
        <v>13.6</v>
      </c>
      <c r="D87" s="250">
        <v>142.40837696335078</v>
      </c>
      <c r="E87" s="253">
        <v>11.65</v>
      </c>
      <c r="F87" s="250">
        <v>121.98952879581151</v>
      </c>
      <c r="G87" s="253">
        <v>9.639999999999999</v>
      </c>
      <c r="H87" s="250">
        <v>100.94240837696333</v>
      </c>
      <c r="I87" s="253">
        <v>9.55</v>
      </c>
      <c r="J87" s="251">
        <v>100</v>
      </c>
      <c r="K87" s="253">
        <v>10.339999999999998</v>
      </c>
      <c r="L87" s="250">
        <v>108.27225130890051</v>
      </c>
      <c r="M87" s="264">
        <v>9.55</v>
      </c>
    </row>
    <row r="88" spans="1:13" ht="15">
      <c r="A88" s="249">
        <v>13</v>
      </c>
      <c r="B88" s="252" t="s">
        <v>89</v>
      </c>
      <c r="C88" s="253">
        <v>5.630000000000001</v>
      </c>
      <c r="D88" s="250">
        <v>109.10852713178296</v>
      </c>
      <c r="E88" s="253">
        <v>5.5600000000000005</v>
      </c>
      <c r="F88" s="250">
        <v>107.75193798449614</v>
      </c>
      <c r="G88" s="253">
        <v>5.29</v>
      </c>
      <c r="H88" s="250">
        <v>102.51937984496125</v>
      </c>
      <c r="I88" s="253">
        <v>5.19</v>
      </c>
      <c r="J88" s="251">
        <v>100.5813953488372</v>
      </c>
      <c r="K88" s="253">
        <v>5.16</v>
      </c>
      <c r="L88" s="250">
        <v>100</v>
      </c>
      <c r="M88" s="264">
        <v>5.16</v>
      </c>
    </row>
    <row r="89" spans="1:13" ht="15">
      <c r="A89" s="249">
        <v>14</v>
      </c>
      <c r="B89" s="252" t="s">
        <v>90</v>
      </c>
      <c r="C89" s="253">
        <v>2.1</v>
      </c>
      <c r="D89" s="250">
        <v>121.38728323699424</v>
      </c>
      <c r="E89" s="253">
        <v>1.95</v>
      </c>
      <c r="F89" s="250">
        <v>112.71676300578035</v>
      </c>
      <c r="G89" s="253">
        <v>1.98</v>
      </c>
      <c r="H89" s="250">
        <v>114.45086705202311</v>
      </c>
      <c r="I89" s="253">
        <v>1.88</v>
      </c>
      <c r="J89" s="251">
        <v>108.67052023121386</v>
      </c>
      <c r="K89" s="253">
        <v>1.85</v>
      </c>
      <c r="L89" s="250">
        <v>106.9364161849711</v>
      </c>
      <c r="M89" s="264">
        <v>1.73</v>
      </c>
    </row>
    <row r="90" spans="1:13" ht="15">
      <c r="A90" s="249">
        <v>15</v>
      </c>
      <c r="B90" s="252" t="s">
        <v>91</v>
      </c>
      <c r="C90" s="253">
        <v>11.95</v>
      </c>
      <c r="D90" s="250">
        <v>113.37760910815938</v>
      </c>
      <c r="E90" s="253">
        <v>11.059999999999999</v>
      </c>
      <c r="F90" s="250">
        <v>104.93358633776089</v>
      </c>
      <c r="G90" s="253">
        <v>11.469999999999999</v>
      </c>
      <c r="H90" s="250">
        <v>108.82352941176467</v>
      </c>
      <c r="I90" s="253">
        <v>10.540000000000001</v>
      </c>
      <c r="J90" s="251">
        <v>100</v>
      </c>
      <c r="K90" s="253">
        <v>11.5</v>
      </c>
      <c r="L90" s="250">
        <v>109.10815939278937</v>
      </c>
      <c r="M90" s="264">
        <v>10.540000000000001</v>
      </c>
    </row>
    <row r="91" spans="1:13" ht="15">
      <c r="A91" s="249">
        <v>16</v>
      </c>
      <c r="B91" s="252" t="s">
        <v>92</v>
      </c>
      <c r="C91" s="253">
        <v>11.4</v>
      </c>
      <c r="D91" s="250">
        <v>109.61538461538463</v>
      </c>
      <c r="E91" s="253">
        <v>11.3</v>
      </c>
      <c r="F91" s="250">
        <v>108.65384615384616</v>
      </c>
      <c r="G91" s="253">
        <v>11.34</v>
      </c>
      <c r="H91" s="250">
        <v>109.03846153846153</v>
      </c>
      <c r="I91" s="253">
        <v>10.96</v>
      </c>
      <c r="J91" s="251">
        <v>105.38461538461539</v>
      </c>
      <c r="K91" s="253">
        <v>10.4</v>
      </c>
      <c r="L91" s="250">
        <v>100</v>
      </c>
      <c r="M91" s="264">
        <v>10.4</v>
      </c>
    </row>
    <row r="92" spans="1:13" ht="15">
      <c r="A92" s="249">
        <v>17</v>
      </c>
      <c r="B92" s="252" t="s">
        <v>93</v>
      </c>
      <c r="C92" s="253">
        <v>15.799999999999999</v>
      </c>
      <c r="D92" s="250">
        <v>107.84982935153585</v>
      </c>
      <c r="E92" s="253">
        <v>15.05</v>
      </c>
      <c r="F92" s="250">
        <v>102.73037542662118</v>
      </c>
      <c r="G92" s="253">
        <v>14.75</v>
      </c>
      <c r="H92" s="250">
        <v>100.6825938566553</v>
      </c>
      <c r="I92" s="253">
        <v>14.649999999999999</v>
      </c>
      <c r="J92" s="251">
        <v>100</v>
      </c>
      <c r="K92" s="253">
        <v>15.1</v>
      </c>
      <c r="L92" s="250">
        <v>103.0716723549488</v>
      </c>
      <c r="M92" s="264">
        <v>14.649999999999999</v>
      </c>
    </row>
    <row r="93" spans="1:13" ht="15.75" thickBot="1">
      <c r="A93" s="218"/>
      <c r="B93" s="62"/>
      <c r="C93" s="213"/>
      <c r="D93" s="214"/>
      <c r="E93" s="213"/>
      <c r="F93" s="214"/>
      <c r="G93" s="213"/>
      <c r="H93" s="214"/>
      <c r="I93" s="213"/>
      <c r="J93" s="214"/>
      <c r="K93" s="213"/>
      <c r="L93" s="214"/>
      <c r="M93" s="213"/>
    </row>
    <row r="94" spans="1:9" ht="16.5" thickBot="1">
      <c r="A94" s="386" t="s">
        <v>117</v>
      </c>
      <c r="B94" s="387"/>
      <c r="C94" s="387"/>
      <c r="D94" s="387"/>
      <c r="E94" s="387"/>
      <c r="F94" s="387"/>
      <c r="G94" s="387"/>
      <c r="H94" s="387"/>
      <c r="I94" s="388"/>
    </row>
    <row r="95" spans="1:9" ht="12.75" customHeight="1">
      <c r="A95" s="353" t="s">
        <v>21</v>
      </c>
      <c r="B95" s="354"/>
      <c r="C95" s="373" t="s">
        <v>62</v>
      </c>
      <c r="D95" s="374"/>
      <c r="E95" s="373" t="s">
        <v>63</v>
      </c>
      <c r="F95" s="374"/>
      <c r="G95" s="343" t="s">
        <v>64</v>
      </c>
      <c r="H95" s="344"/>
      <c r="I95" s="333" t="s">
        <v>22</v>
      </c>
    </row>
    <row r="96" spans="1:9" ht="47.25" customHeight="1">
      <c r="A96" s="355"/>
      <c r="B96" s="356"/>
      <c r="C96" s="375"/>
      <c r="D96" s="376"/>
      <c r="E96" s="375"/>
      <c r="F96" s="376"/>
      <c r="G96" s="345"/>
      <c r="H96" s="346"/>
      <c r="I96" s="334"/>
    </row>
    <row r="97" spans="1:9" ht="13.5" customHeight="1" thickBot="1">
      <c r="A97" s="355"/>
      <c r="B97" s="358"/>
      <c r="C97" s="215" t="s">
        <v>23</v>
      </c>
      <c r="D97" s="216" t="s">
        <v>24</v>
      </c>
      <c r="E97" s="217" t="s">
        <v>23</v>
      </c>
      <c r="F97" s="216" t="s">
        <v>24</v>
      </c>
      <c r="G97" s="217" t="s">
        <v>23</v>
      </c>
      <c r="H97" s="216" t="s">
        <v>24</v>
      </c>
      <c r="I97" s="335"/>
    </row>
    <row r="98" spans="1:9" ht="17.25" customHeight="1">
      <c r="A98" s="281">
        <v>1</v>
      </c>
      <c r="B98" s="285" t="s">
        <v>79</v>
      </c>
      <c r="C98" s="240">
        <v>1.42</v>
      </c>
      <c r="D98" s="241">
        <v>111.81102362204724</v>
      </c>
      <c r="E98" s="240">
        <v>1.39</v>
      </c>
      <c r="F98" s="241">
        <v>109.44881889763778</v>
      </c>
      <c r="G98" s="240">
        <v>1.27</v>
      </c>
      <c r="H98" s="241">
        <v>100</v>
      </c>
      <c r="I98" s="242">
        <v>1.27</v>
      </c>
    </row>
    <row r="99" spans="1:9" ht="15">
      <c r="A99" s="281">
        <v>2</v>
      </c>
      <c r="B99" s="269" t="s">
        <v>99</v>
      </c>
      <c r="C99" s="243">
        <v>1.11</v>
      </c>
      <c r="D99" s="244">
        <v>113.26530612244898</v>
      </c>
      <c r="E99" s="243">
        <v>1</v>
      </c>
      <c r="F99" s="244">
        <v>102.04081632653062</v>
      </c>
      <c r="G99" s="243">
        <v>0.98</v>
      </c>
      <c r="H99" s="244">
        <v>100</v>
      </c>
      <c r="I99" s="245">
        <v>0.98</v>
      </c>
    </row>
    <row r="100" spans="1:9" ht="15">
      <c r="A100" s="281">
        <v>3</v>
      </c>
      <c r="B100" s="272" t="s">
        <v>80</v>
      </c>
      <c r="C100" s="243">
        <v>2.26</v>
      </c>
      <c r="D100" s="244">
        <v>108.65384615384615</v>
      </c>
      <c r="E100" s="243">
        <v>2.26</v>
      </c>
      <c r="F100" s="244">
        <v>108.65384615384615</v>
      </c>
      <c r="G100" s="243">
        <v>2.08</v>
      </c>
      <c r="H100" s="244">
        <v>100</v>
      </c>
      <c r="I100" s="245">
        <v>2.08</v>
      </c>
    </row>
    <row r="101" spans="1:9" ht="15">
      <c r="A101" s="281">
        <v>4</v>
      </c>
      <c r="B101" s="272" t="s">
        <v>81</v>
      </c>
      <c r="C101" s="243">
        <v>2.82</v>
      </c>
      <c r="D101" s="244">
        <v>112.35059760956176</v>
      </c>
      <c r="E101" s="243">
        <v>2.56</v>
      </c>
      <c r="F101" s="244">
        <v>101.99203187250998</v>
      </c>
      <c r="G101" s="243">
        <v>2.51</v>
      </c>
      <c r="H101" s="244">
        <v>100</v>
      </c>
      <c r="I101" s="245">
        <v>2.51</v>
      </c>
    </row>
    <row r="102" spans="1:9" ht="15">
      <c r="A102" s="281">
        <v>5</v>
      </c>
      <c r="B102" s="272" t="s">
        <v>82</v>
      </c>
      <c r="C102" s="243">
        <v>3.2</v>
      </c>
      <c r="D102" s="244">
        <v>116.7883211678832</v>
      </c>
      <c r="E102" s="243">
        <v>2.74</v>
      </c>
      <c r="F102" s="244">
        <v>100</v>
      </c>
      <c r="G102" s="243">
        <v>2.74</v>
      </c>
      <c r="H102" s="244">
        <v>100</v>
      </c>
      <c r="I102" s="245">
        <v>2.74</v>
      </c>
    </row>
    <row r="103" spans="1:9" ht="15">
      <c r="A103" s="281">
        <v>6</v>
      </c>
      <c r="B103" s="272" t="s">
        <v>83</v>
      </c>
      <c r="C103" s="243">
        <v>12.57</v>
      </c>
      <c r="D103" s="244">
        <v>100</v>
      </c>
      <c r="E103" s="243">
        <v>12.67</v>
      </c>
      <c r="F103" s="244">
        <v>100.79554494828957</v>
      </c>
      <c r="G103" s="243">
        <v>13.07</v>
      </c>
      <c r="H103" s="244">
        <v>103.97772474144789</v>
      </c>
      <c r="I103" s="245">
        <v>12.57</v>
      </c>
    </row>
    <row r="104" spans="1:9" ht="15">
      <c r="A104" s="281">
        <v>7</v>
      </c>
      <c r="B104" s="272" t="s">
        <v>100</v>
      </c>
      <c r="C104" s="243">
        <v>4.96</v>
      </c>
      <c r="D104" s="244">
        <v>111.46067415730336</v>
      </c>
      <c r="E104" s="243">
        <v>4.54</v>
      </c>
      <c r="F104" s="244">
        <v>102.02247191011236</v>
      </c>
      <c r="G104" s="243">
        <v>4.45</v>
      </c>
      <c r="H104" s="244">
        <v>100</v>
      </c>
      <c r="I104" s="245">
        <v>4.45</v>
      </c>
    </row>
    <row r="105" spans="1:9" ht="15">
      <c r="A105" s="281">
        <v>8</v>
      </c>
      <c r="B105" s="272" t="s">
        <v>109</v>
      </c>
      <c r="C105" s="243">
        <v>2.65</v>
      </c>
      <c r="D105" s="244">
        <v>109.05349794238681</v>
      </c>
      <c r="E105" s="243">
        <v>2.43</v>
      </c>
      <c r="F105" s="244">
        <v>100</v>
      </c>
      <c r="G105" s="243">
        <v>2.48</v>
      </c>
      <c r="H105" s="244">
        <v>102.05761316872429</v>
      </c>
      <c r="I105" s="245">
        <v>2.43</v>
      </c>
    </row>
    <row r="106" spans="1:9" ht="15">
      <c r="A106" s="281">
        <v>9</v>
      </c>
      <c r="B106" s="272" t="s">
        <v>84</v>
      </c>
      <c r="C106" s="243">
        <v>9.83</v>
      </c>
      <c r="D106" s="244">
        <v>107.31441048034935</v>
      </c>
      <c r="E106" s="243">
        <v>9.65</v>
      </c>
      <c r="F106" s="244">
        <v>105.34934497816595</v>
      </c>
      <c r="G106" s="243">
        <v>9.16</v>
      </c>
      <c r="H106" s="244">
        <v>100</v>
      </c>
      <c r="I106" s="245">
        <v>9.16</v>
      </c>
    </row>
    <row r="107" spans="1:9" ht="15">
      <c r="A107" s="281">
        <v>10</v>
      </c>
      <c r="B107" s="272" t="s">
        <v>85</v>
      </c>
      <c r="C107" s="243">
        <v>8.68</v>
      </c>
      <c r="D107" s="244">
        <v>110.71428571428572</v>
      </c>
      <c r="E107" s="243">
        <v>7.9</v>
      </c>
      <c r="F107" s="244">
        <v>100.76530612244898</v>
      </c>
      <c r="G107" s="243">
        <v>7.84</v>
      </c>
      <c r="H107" s="244">
        <v>100</v>
      </c>
      <c r="I107" s="245">
        <v>7.84</v>
      </c>
    </row>
    <row r="108" spans="1:9" ht="15">
      <c r="A108" s="281">
        <v>11</v>
      </c>
      <c r="B108" s="272" t="s">
        <v>86</v>
      </c>
      <c r="C108" s="243">
        <v>15.82</v>
      </c>
      <c r="D108" s="244">
        <v>115.22214129643118</v>
      </c>
      <c r="E108" s="243">
        <v>14.08</v>
      </c>
      <c r="F108" s="244">
        <v>102.54916241806265</v>
      </c>
      <c r="G108" s="243">
        <v>13.73</v>
      </c>
      <c r="H108" s="244">
        <v>100</v>
      </c>
      <c r="I108" s="245">
        <v>13.73</v>
      </c>
    </row>
    <row r="109" spans="1:9" ht="15">
      <c r="A109" s="281">
        <v>12</v>
      </c>
      <c r="B109" s="272" t="s">
        <v>87</v>
      </c>
      <c r="C109" s="243">
        <v>1.7</v>
      </c>
      <c r="D109" s="244">
        <v>100</v>
      </c>
      <c r="E109" s="243">
        <v>2.2</v>
      </c>
      <c r="F109" s="244">
        <v>129.41176470588235</v>
      </c>
      <c r="G109" s="243">
        <v>1.99</v>
      </c>
      <c r="H109" s="244">
        <v>117.05882352941177</v>
      </c>
      <c r="I109" s="245">
        <v>1.7</v>
      </c>
    </row>
    <row r="110" spans="1:9" ht="15">
      <c r="A110" s="281">
        <v>13</v>
      </c>
      <c r="B110" s="272" t="s">
        <v>88</v>
      </c>
      <c r="C110" s="243">
        <v>14.450000000000001</v>
      </c>
      <c r="D110" s="244">
        <v>118.24877250409168</v>
      </c>
      <c r="E110" s="243">
        <v>14.999999999999998</v>
      </c>
      <c r="F110" s="244">
        <v>122.74959083469722</v>
      </c>
      <c r="G110" s="243">
        <v>12.219999999999999</v>
      </c>
      <c r="H110" s="244">
        <v>100</v>
      </c>
      <c r="I110" s="245">
        <v>12.219999999999999</v>
      </c>
    </row>
    <row r="111" spans="1:9" ht="15">
      <c r="A111" s="281">
        <v>14</v>
      </c>
      <c r="B111" s="272" t="s">
        <v>89</v>
      </c>
      <c r="C111" s="243">
        <v>4.670000000000001</v>
      </c>
      <c r="D111" s="244">
        <v>108.10185185185186</v>
      </c>
      <c r="E111" s="243">
        <v>4.53</v>
      </c>
      <c r="F111" s="244">
        <v>104.86111111111111</v>
      </c>
      <c r="G111" s="243">
        <v>4.32</v>
      </c>
      <c r="H111" s="244">
        <v>100</v>
      </c>
      <c r="I111" s="245">
        <v>4.32</v>
      </c>
    </row>
    <row r="112" spans="1:9" ht="15">
      <c r="A112" s="281">
        <v>15</v>
      </c>
      <c r="B112" s="272" t="s">
        <v>90</v>
      </c>
      <c r="C112" s="243">
        <v>7.6</v>
      </c>
      <c r="D112" s="244">
        <v>116.9230769230769</v>
      </c>
      <c r="E112" s="243">
        <v>6.5</v>
      </c>
      <c r="F112" s="244">
        <v>100</v>
      </c>
      <c r="G112" s="243">
        <v>6.99</v>
      </c>
      <c r="H112" s="244">
        <v>107.53846153846153</v>
      </c>
      <c r="I112" s="245">
        <v>6.5</v>
      </c>
    </row>
    <row r="113" spans="1:9" ht="15">
      <c r="A113" s="281">
        <v>16</v>
      </c>
      <c r="B113" s="272" t="s">
        <v>91</v>
      </c>
      <c r="C113" s="243">
        <v>7.4399999999999995</v>
      </c>
      <c r="D113" s="244">
        <v>102.19780219780219</v>
      </c>
      <c r="E113" s="243">
        <v>7.6499999999999995</v>
      </c>
      <c r="F113" s="244">
        <v>105.08241758241759</v>
      </c>
      <c r="G113" s="243">
        <v>7.279999999999999</v>
      </c>
      <c r="H113" s="244">
        <v>100</v>
      </c>
      <c r="I113" s="245">
        <v>7.279999999999999</v>
      </c>
    </row>
    <row r="114" spans="1:9" ht="15">
      <c r="A114" s="281">
        <v>17</v>
      </c>
      <c r="B114" s="272" t="s">
        <v>93</v>
      </c>
      <c r="C114" s="243">
        <v>19.279999999999998</v>
      </c>
      <c r="D114" s="244">
        <v>102.11864406779661</v>
      </c>
      <c r="E114" s="243">
        <v>19.18</v>
      </c>
      <c r="F114" s="244">
        <v>101.58898305084747</v>
      </c>
      <c r="G114" s="243">
        <v>18.88</v>
      </c>
      <c r="H114" s="244">
        <v>100</v>
      </c>
      <c r="I114" s="245">
        <v>18.88</v>
      </c>
    </row>
    <row r="115" spans="2:9" ht="12.75">
      <c r="B115" s="273"/>
      <c r="C115" s="274"/>
      <c r="D115" s="274"/>
      <c r="E115" s="274"/>
      <c r="F115" s="274"/>
      <c r="G115" s="274"/>
      <c r="H115" s="274"/>
      <c r="I115" s="274"/>
    </row>
    <row r="116" spans="2:9" ht="12.75">
      <c r="B116" s="273"/>
      <c r="C116" s="274"/>
      <c r="D116" s="274"/>
      <c r="E116" s="274"/>
      <c r="F116" s="274"/>
      <c r="G116" s="274"/>
      <c r="H116" s="274"/>
      <c r="I116" s="274"/>
    </row>
    <row r="117" spans="2:9" ht="12.75">
      <c r="B117" s="273"/>
      <c r="C117" s="274"/>
      <c r="D117" s="274"/>
      <c r="E117" s="274"/>
      <c r="F117" s="274"/>
      <c r="G117" s="274"/>
      <c r="H117" s="274"/>
      <c r="I117" s="274"/>
    </row>
  </sheetData>
  <sheetProtection formatCells="0" formatColumns="0" formatRows="0" insertColumns="0" insertRows="0" deleteColumns="0" deleteRows="0"/>
  <mergeCells count="42">
    <mergeCell ref="A73:B75"/>
    <mergeCell ref="A51:B53"/>
    <mergeCell ref="A50:K50"/>
    <mergeCell ref="A94:I94"/>
    <mergeCell ref="I95:I97"/>
    <mergeCell ref="C51:D52"/>
    <mergeCell ref="E51:F52"/>
    <mergeCell ref="A95:B97"/>
    <mergeCell ref="C95:D96"/>
    <mergeCell ref="E95:F96"/>
    <mergeCell ref="G95:H96"/>
    <mergeCell ref="K51:K53"/>
    <mergeCell ref="C73:D74"/>
    <mergeCell ref="E73:F74"/>
    <mergeCell ref="G73:H74"/>
    <mergeCell ref="I73:J74"/>
    <mergeCell ref="G51:H52"/>
    <mergeCell ref="A2:M2"/>
    <mergeCell ref="A6:B8"/>
    <mergeCell ref="C6:D7"/>
    <mergeCell ref="E6:F7"/>
    <mergeCell ref="G6:H7"/>
    <mergeCell ref="A5:Q5"/>
    <mergeCell ref="M6:N7"/>
    <mergeCell ref="K6:L7"/>
    <mergeCell ref="K29:L30"/>
    <mergeCell ref="M29:M31"/>
    <mergeCell ref="K73:L74"/>
    <mergeCell ref="A72:M72"/>
    <mergeCell ref="A29:B31"/>
    <mergeCell ref="C29:D30"/>
    <mergeCell ref="I51:J52"/>
    <mergeCell ref="I29:J30"/>
    <mergeCell ref="T6:T8"/>
    <mergeCell ref="S6:S8"/>
    <mergeCell ref="Q6:Q8"/>
    <mergeCell ref="O6:P7"/>
    <mergeCell ref="M73:M75"/>
    <mergeCell ref="I6:J7"/>
    <mergeCell ref="A28:M28"/>
    <mergeCell ref="E29:F30"/>
    <mergeCell ref="G29:H30"/>
  </mergeCells>
  <conditionalFormatting sqref="L71 N9:S26 D98:D114 H98:H114 F98:F114 D9:F27 L9:L27 L76:L93 F76:F93 D76:D93 H76:H93 J76:J93 J54:J71 H54:H71 F54:F71 D54:D71 D32:D49 L32:L49 J32:J49 H32:H49 F32:F49 H9:J27">
    <cfRule type="cellIs" priority="4" dxfId="14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54" r:id="rId1"/>
  <rowBreaks count="2" manualBreakCount="2">
    <brk id="48" max="18" man="1"/>
    <brk id="92" max="18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2014-05-09T09:14:14Z</cp:lastPrinted>
  <dcterms:created xsi:type="dcterms:W3CDTF">2008-04-22T08:15:24Z</dcterms:created>
  <dcterms:modified xsi:type="dcterms:W3CDTF">2014-10-27T08:37:14Z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