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" windowWidth="6015" windowHeight="5040" tabRatio="806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'!$A$1:$E$47</definedName>
    <definedName name="_xlnm.Print_Area" localSheetId="1">'2_ΡΑΒΔΟΓΡΑΜΜΑΤΑ_ΚΑΤΑΤΑΞΗ ΥΠΕΡ.'!$A$1:$F$116,'2_ΡΑΒΔΟΓΡΑΜΜΑΤΑ_ΚΑΤΑΤΑΞΗ ΥΠΕΡ.'!$B$123:$D$168</definedName>
    <definedName name="_xlnm.Print_Area" localSheetId="2">'3_ΚΥΚΛΙΚΑ ΔΙΑΓΡΑΜΜΑΤΑ_ΦΘΗΝΟΤΕΡΑ'!$A$1:$I$135,'3_ΚΥΚΛΙΚΑ ΔΙΑΓΡΑΜΜΑΤΑ_ΦΘΗΝΟΤΕΡΑ'!$B$147:$K$170</definedName>
    <definedName name="_xlnm.Print_Area" localSheetId="3">'4_ΦΘΗΝΟΤΕΡΕΣ ΚΑΤΗΓΟΡΙΕΣ'!$A$1:$S$117</definedName>
  </definedNames>
  <calcPr fullCalcOnLoad="1"/>
</workbook>
</file>

<file path=xl/sharedStrings.xml><?xml version="1.0" encoding="utf-8"?>
<sst xmlns="http://schemas.openxmlformats.org/spreadsheetml/2006/main" count="439" uniqueCount="139">
  <si>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</si>
  <si>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</si>
  <si>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</si>
  <si>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</si>
  <si>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</si>
  <si>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</si>
  <si>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</si>
  <si>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</si>
  <si>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</si>
  <si>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</si>
  <si>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</si>
  <si>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</si>
  <si>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</si>
  <si>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</si>
  <si>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</si>
  <si>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</si>
  <si>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</si>
  <si>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</si>
  <si>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</si>
  <si>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</si>
  <si>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</si>
  <si>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</si>
  <si>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ΜΙΝ</t>
  </si>
  <si>
    <t>ΚΟΣΤΟΣ</t>
  </si>
  <si>
    <t>ΔΕΙΚΤΗΣ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</si>
  <si>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</si>
  <si>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</si>
  <si>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</si>
  <si>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</si>
  <si>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</si>
  <si>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</si>
  <si>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</si>
  <si>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</si>
  <si>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</si>
  <si>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</si>
  <si>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</si>
  <si>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</si>
  <si>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</si>
  <si>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</si>
  <si>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</si>
  <si>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</si>
  <si>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</si>
  <si>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</si>
  <si>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</si>
  <si>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</si>
  <si>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</si>
  <si>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</si>
  <si>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</si>
  <si>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</si>
  <si>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</si>
  <si>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Α. ΑΥΓΟΥΣΤΗ ΛΕΩΦ. ΤΣΕΡΙΟΥ 82, 2043 ΣΤΡΟΒΟΛΟΣ</t>
  </si>
  <si>
    <t>ΥΠΕΡΑΓΟΡΑ  Α/ΦΟΙ ΠΗΛΑΒΑΚΗ ΛΕΩΦ. ΑΘΑΛΑΣΣΑΣ 99, 2011 ΣΤΡΟΒΟΛΟΣ</t>
  </si>
  <si>
    <t>ΥΠΕΡΑΓΟΡΑ  Σ. ΓΕΩΡΓΙΑΔΗ ΙΠΠΟΔΡΟΜΙΩΝ 18, 2364 ΑΓΙΟΣ ΔΟΜΕΤΙΟΣ</t>
  </si>
  <si>
    <t>ΥΠΕΡΑΓΟΡΑ  ΙΩΑΝΝΙΔΗΣ ΣΠΕΤΣΩΝ 22, 1082 ΑΓΙΟΙ ΟΜΟΛΟΓΗΤΕΣ</t>
  </si>
  <si>
    <t>ΥΠΕΡΑΓΟΡΑ  ΚΟΛΙΑΣ ΑΡΧ. ΜΑΚΑΡΙΟΥ 185 ΛΑΚΑΤΑΜΕΙΑ</t>
  </si>
  <si>
    <t>ΥΠΕΡΑΓΟΡΑ  ΔΗΜΟΣ ΛΕΩΦ. ΣΤΡΟΒΟΛΟΥ 132, 2042 ΣΤΡΟΒΟΛΟΣ</t>
  </si>
  <si>
    <t>ΥΠΕΡΑΓΟΡΑ ΛYΣΙΩΤΗΣ            (4ος ΔΡΟΜΟΣ 72, 4620, ΕΠΙΣΚΟΠΗ)</t>
  </si>
  <si>
    <t>ΥΠΕΡΑΓΟΡΑ  ΤΣΙΑΡΤΑΣ (1ης ΑΠΡΙΛΙΟΥ 97Β, 4003, ΑΓ. ΦΥΛΑ)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</si>
  <si>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</si>
  <si>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</si>
  <si>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ΠΑΠΑΣ  (ΠΑΝΑΓΙΩΤΗ ΤΣΑΓΓΑΡΗ 23, 4042, ΓΕΡΜΑΣΟΓΕΙΑ)</t>
  </si>
  <si>
    <t>ΥΠΕΡΑΓΟΡΑ  TO ΠΡΩΤΟ  (ΕΥΓΕΝΙΟΥ ΒΟΥΛΓΑΡΕΩΣ 14, 3060, ΛΕΜΕΣΟΣ)</t>
  </si>
  <si>
    <t>ΥΠΕΡΑΓΟΡΑ  ΣΙΗΚΚΗ                         (28ΗΣ ΟΚΤΩΒΡΙΟΥ 31, ΑΡΑΔΙΠΠΟΥ)</t>
  </si>
  <si>
    <t>ΥΠΕΡΑΓΟΡΑ  ΑΛΑΜΠΡΙΤΗΣ                                  (25ΗΣ ΜΑΡΤΙΟΥ 4 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</si>
  <si>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</si>
  <si>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</si>
  <si>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</si>
  <si>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ΥΠΕΡΑΓΟΡΑ                ΥK LONDON          (ΛΕΩΦ. ΜΕΣΟΓΗΣ 57, 8020, ΠΑΦΟΣ)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</si>
  <si>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</si>
  <si>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</si>
  <si>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ΗΛΙΑΣ (ΛΕΩΦ. ΜΕΣΟΓΗΣ 119, 8020, ΠΑΦΟΣ)</t>
  </si>
  <si>
    <t>ΥΠΕΡΑΓΟΡΑ  ΦΙΛΙΠΠΟΣ (ΕΙΣΟΔΙΑ ΤΗΣ ΘΕΟΤΟΚΟΥ 8560, ΠΕΓΕΙΑ)</t>
  </si>
  <si>
    <t>ΥΠΕΡΑΓΟΡΑ  ΒΛΑΔΙΜΗΡΟΥ (ΛΕΩΦ.ΕΛΛΑΔΟΣ 29, 8020, ΠΑΦΟΣ)</t>
  </si>
  <si>
    <t>ΥΠΕΡΑΓΟΡΑ ΛΙΤΣΑ ΒΑΡΩΣΙΩΝ 101, 5522 ΒΡΥΣΟΥΛΛΕΣ</t>
  </si>
  <si>
    <t>ΥΠΕΡΑΓΟΡΑ  ΞΕΝΗΣ ΣΑΛΑΜΙΝΟΣ 81, 5282 ΠΑΡΑΛΙΜΝΙ</t>
  </si>
  <si>
    <t>ΛΑΪΚΗ ΑΓΟΡΑ ΠΟΤΑΜΟΣ ΔΗΜΗΤΡΑΣ 39, 5282 ΠΑΡΑΛΙΜΝΙ</t>
  </si>
  <si>
    <t>ΥΠΕΡΑΓΟΡΑ  ΜΑΡΙΝΟΥ ΔΗΜΗΤΡΑ ΕΜΠΟΡΙΚΗ ΤΡΙΩΝ ΙΕΡΑΡΧΩΝ 9Α, 5510 ΑΥΓΟΡΟΥ</t>
  </si>
  <si>
    <t xml:space="preserve">ΗΜΕΡΟΜΗΝΙΑ: </t>
  </si>
  <si>
    <t>ΣΥΓΚΕΝΤΡΩΤΙΚΑ ΑΠΟΤΕΛΕΣΜΑΤΑ ΠΑΡΑΤΗΡΗΤΗΡΙΟΥ ΤΙΜΩΝ ΜΙΚΡΩΝ ΥΠΕΡΑΓΟΡΩΝ</t>
  </si>
  <si>
    <t>1_ΠΙΝΑΚΕΣ ΣΥΝΟΛΙΚΟΥ ΚΟΣΤΟΥΣ ΑΓΟΡΑΣ ΚΟΙΝΩΝ ΠΡΟΪΟΝΤΩΝ ΚΑΙ ΔΕΙΚΤΗΣ ΤΙΜΩΝ ΜΙΚΡΩΝ ΥΠΕΡΑΓΟΡΩΝ ΑΝΑ ΕΠΑΡΧΙΑ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</si>
  <si>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ΜΙΚΡΩΝ ΥΠΕΡΑΓΟΡΩΝ ΑΝΑ ΕΠΑΡΧΙΑ</t>
  </si>
  <si>
    <t>ΚΥΚΛΙΚΑ ΔΙΑΓΡΑΜΜΑΤΑ ΒΑΣΕΙ ΤΩΝ ΚΟΙΝΩΝ ΠΡΟΪΟΝΩΝ/ ΚΑΤΗΓΟΡΙΩΝ ΠΟΥ ΠΑΡΟΥΣΙΑΖΟΝΤΑΙ ΦΘΗΝΟΤΕΡΕΣ ΟΙ ΜΙΚΡΕΣ ΥΠΕΡΑΓΟΡΕΣ ΑΝΑ ΕΠΑΡΧΙΑ</t>
  </si>
  <si>
    <t>4_ΦΘΗΝΟΤΕΡΕΣ ΚΑΤΗΓΟΡΙΕΣ ΣΤΑ ΚΟΙΝΑ ΠΡΟΪΟΝΤΑ ΠΟΥ ΠΑΡΟΥΣΙΑΖΕΙ Η ΚAΘΕ ΜΙΚΡΗ ΥΠΕΡΑΓΟΡΑ ΑΝΑ ΕΠΑΡΧΙΑ ΒΑΣΕΙ ΤΟΥ ΔΕΙΚΤΗ ΤΙΜΩΝ (100%)</t>
  </si>
  <si>
    <t>ΑΡΙΘΜΟΣ  ΚΑΤΗΓΟΡΙΩΝ</t>
  </si>
  <si>
    <t>20/03/12</t>
  </si>
  <si>
    <t>20/03/2012</t>
  </si>
  <si>
    <t>ΒΛΑΔΙΜΗΡΟΥ (ΛΕΩΦ.ΕΛΛΑΔΟΣ)</t>
  </si>
  <si>
    <t>ΘΡΑΣΟΣ (ΓΕΡΟΣΚΗΠΟΥ)</t>
  </si>
  <si>
    <t>ΗΛΙΑΣ (ΛΕΩΦ.ΜΕΣΟΓΗΣ)</t>
  </si>
  <si>
    <t>ΙΟΡΔΑΝΟΥΣ (ΚΙΣΣΟΝΕΡΓΑ)</t>
  </si>
  <si>
    <t>YK LONDON (ΛΕΩΦ.ΜΕΣΟΓΗΣ)</t>
  </si>
  <si>
    <t>D.S PAPHOS SUPERMARKET (ΛΕΩΦ.ΝΕΟΦΥΤΟΥ ΝΙΚΟΛΑΪΔΗ)</t>
  </si>
  <si>
    <t>ΣΥΝΟΛΙΚΟ ΚΟΣΤΟΣ ΑΓΟΡΑΣ  ΚΑΙ ΔΕΙΚΤΗΣ ΤΙΜΩΝ 60 ΚΟΙΝΩΝ ΠΡΟΪΟΝΤΩΝ ΑΝΑ ΥΠΕΡΑΓΟΡΑ ΑΝΑ ΚΑΤΗΓΟΡΙΑ - ΠΑΦΟΣ</t>
  </si>
  <si>
    <t>ΓΑΛΑ ΦΡΕΣΚΟ</t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</si>
  <si>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</si>
  <si>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</si>
  <si>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</si>
  <si>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</si>
  <si>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</si>
  <si>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ΑΛΛΑΝΤΙΚΑ</t>
  </si>
  <si>
    <t>ΕΛΑΙΟΛΑΔΑ ΚΑΙ ΣΠΟΡΕΛΑΙΑ</t>
  </si>
  <si>
    <t xml:space="preserve">ΚΑΦΕΣ,ΤΣΑΙ ΚΑΙ ΖΑΧΑΡΗ </t>
  </si>
  <si>
    <t>ΟΙΝΟΠΝΕΥΜΑΤΩΔΗ ΠΟΤΑ</t>
  </si>
  <si>
    <t>ΑΝΑΨΥΚΤΙΚΑ ΚΑΙ ΧΥΜΟΙ</t>
  </si>
  <si>
    <t>ΕΜΦΙΑΛΩΜΕΝΟΥ ΝΕΡΟΥ</t>
  </si>
  <si>
    <t>ΦΡΟΥΤΩΝ ΚΑΙ ΛΑΧΑΝΙΚΩΝ</t>
  </si>
  <si>
    <t>ΠΑΓΩΤΑ, ΣΟΚΟΛΑΤΕΣ, ΜΠΙΣΚΟΤΑ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</si>
  <si>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</si>
  <si>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</si>
  <si>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</si>
  <si>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ΔΙΑΦΟΡA ΠΡΟΙΟΝΤA</t>
  </si>
  <si>
    <t>ΣΙΗΚΚΗ (28ΗΣ ΟΚΤΩΒΡΙΟΥ, ΑΡΑΔΙΠΠΟΥ)</t>
  </si>
  <si>
    <t>ΑΛΑΜΠΡΙΤΗΣ (25ΗΣ ΜΑΡΤΙΟΥ, ΑΡΑΔΙΠΠΟΥ)</t>
  </si>
  <si>
    <t>ΤΡΕΜΕΤΟΥΣΙΩΤΗΣ (ΜΥΣΤΡΑ, ΑΓΙΟΣ ΝΙΚΟΛΑΟΣ)</t>
  </si>
  <si>
    <t>ΤΡΙΑΝΤΑΦΥΛΛΟΥ (ΓΡΑΒΙΑΣ, ΚΙΤΙ)</t>
  </si>
  <si>
    <t>ΜΕΝΕΛΑΟΥ (ΑΓΙΟΥ ΓΕΩΡΓΙΟΥ ΜΑΚΡΗ, ΔΡΟΣΙΑ)</t>
  </si>
  <si>
    <t>ΚΑΤΕΨΥΓΜΕΝΑ ΛΑΧΑΝΙΚΑ</t>
  </si>
  <si>
    <t>Α. ΑΥΓΟΥΣΤΗ (ΛΕΩΦ. ΤΣΕΡΙΟΥ ΣΤΡΟΒΟΛΟΣ)</t>
  </si>
  <si>
    <t>ΠΑΠΑΓΙΑΝΝΗΣ (ΑΓ. ΙΛΑΡΙΩΝΟΣ ΚΑΪΜΑΚΛΙ)</t>
  </si>
  <si>
    <t>Σ. ΓΕΩΡΓΙΑΔΗ (ΙΠΠΟΔΡΟΜΙΩΝ ΑΓΙΟΣ ΔΟΜΕΤΙΟΣ)</t>
  </si>
  <si>
    <t>ΙΩΑΝΝΙΔΗΣ (ΣΠΕΤΣΩΝ ΑΓΙΟΙ ΟΜΟΛΟΓΗΤΕΣ)</t>
  </si>
  <si>
    <t>ΚΟΛΙΑΣ (ΑΡΧ. ΜΑΚΑΡΙΟΥ ΛΑΚΑΤΑΜΕΙΑ)</t>
  </si>
  <si>
    <t>OLYMPIC (ΣΑΝΤΑΡΟΖΑΣ ΣΤΟΒΟΛΟΣ)</t>
  </si>
  <si>
    <t>ΔΗΜΟΣ (ΛΕΩΦ. ΣΤΡΟΒΟΛΟΥ ΣΤΡΟΒΟΛΟΣ)</t>
  </si>
  <si>
    <t>Α/ΦΟΙ ΠΗΛΑΒΑΚΗ (ΛΕΩΦ. ΑΘΑΛΑΣΣΑΣ ΣΤΡΟΒΟΛΟΣ)</t>
  </si>
  <si>
    <t>ΣΥΝΟΛΙΚΟ ΚΟΣΤΟΣ ΑΓΟΡΑΣ  ΚΑΙ ΔΕΙΚΤΗΣ ΤΙΜΩΝ  79 ΚΟΙΝΩΝ ΠΡΟΪΟΝΤΩΝ ΑΝΑ  ΥΠΕΡΑΓΟΡΑ ΑΝΑ ΚΑΤΗΓΟΡΙΑ - ΛΕΥΚΩΣΙΑ</t>
  </si>
  <si>
    <t>ΠΟΤΑΜΟΣ ΠΑΛΑΛΙΜΝΙ</t>
  </si>
  <si>
    <t>ΞΕΝΗΣ ΠΑΡΑΛΙΜΝΙ</t>
  </si>
  <si>
    <t>ΛΙΤΣΑ ΒΡΥΣΟΥΛΛΕΣ</t>
  </si>
  <si>
    <t>ΜΑΡΙΝΟΥ ΔΗΜΗΤΡΑ ΕΜΠΟΡΙΚΗ ΑΥΓΟΡΟΥ</t>
  </si>
  <si>
    <t>Μ.ΝΙΚΟΛΑΟΥ &amp; ΥΙΟΣ (ΛΕΜΕΣΟΣ)</t>
  </si>
  <si>
    <t>ΛΥΣΙΩΤΗΣ (ΕΠΙΣΚΟΠΗ)</t>
  </si>
  <si>
    <t>ΤΟ ΠΡΩΤΟ (ΕΥΓΕΝΙΟΥ ΒΟΥΛΓΑΡΕΩΣ)</t>
  </si>
  <si>
    <t>ΤΣΙΑΡΤΑΣ (ΑΓΙΑ ΦΥΛΑ)</t>
  </si>
  <si>
    <t>ΠΑΠΑΣ (ΓΕΡΜΑΣΟΓΕΙΑ)</t>
  </si>
  <si>
    <t>ΑΛΦΑ-ΣΙΓΜΑ ΣΟΦΟΚΛΕΟΥΣ (ΛΕΜΕΣΟΣ)</t>
  </si>
  <si>
    <t>ΣΥΝΟΛΙΚΟ ΚΟΣΤΟΣ ΑΓΟΡΑΣ  ΚΑΙ ΔΕΙΚΤΗΣ ΤΙΜΩΝ  93 ΚΟΙΝΩΝ ΠΡΟΪΟΝΤΩΝ ΑΝΑ ΥΠΕΡΑΓΟΡΑ ΑΝΑ ΚΑΤΗΓΟΡΙΑ - ΛΕΜΕΣΟΣ</t>
  </si>
  <si>
    <t>ΣΥΝΟΛΙΚΟ ΚΟΣΤΟΣ ΑΓΟΡΑΣ ΚΑΙ ΔΕΙΚΤΗΣ ΤΙΜΩΝ 44 ΚΟΙΝΩΝ ΠΡΟΪΟΝΤΩΝ ΑΝΑ ΥΠΕΡΑΓΟΡΑ ΑΝΑ ΚΑΤΗΓΟΡΙΑ - ΑΜΜΟΧΩΣΤΟΣ</t>
  </si>
  <si>
    <t>ΣΥΝΟΛΙΚΟ ΚΟΣΤΟΣ ΑΓΟΡΑΣ  ΚΑΙ ΔΕΙΚΤΗΣ ΤΙΜΩΝ 87 ΚΟΙΝΩΝ ΠΡΟΪΟΝΤΩΝ ΑΝΑ ΥΠΕΡΑΓΟΡΑ ΑΝΑ ΚΑΤΗΓΟΡΙΑ - ΛΑΡΝΑΚΑ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</si>
</sst>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  <numFmt numFmtId="189" formatCode="dd/mm/yy;@"/>
  </numFmts>
  <fonts count="6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Arial"/>
      <family val="2"/>
    </font>
    <font>
      <b/>
      <sz val="22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10.5"/>
      <color indexed="8"/>
      <name val="Calibri"/>
      <family val="0"/>
    </font>
    <font>
      <sz val="9.25"/>
      <color indexed="8"/>
      <name val="Calibri"/>
      <family val="0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 style="thin"/>
      <bottom style="medium"/>
    </border>
    <border>
      <left style="thin"/>
      <right style="double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/>
      <right>
        <color indexed="63"/>
      </right>
      <top style="medium"/>
      <bottom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54" fillId="0" borderId="0" xfId="101">
      <alignment/>
      <protection/>
    </xf>
    <xf numFmtId="49" fontId="55" fillId="0" borderId="0" xfId="101" applyNumberFormat="1" applyFont="1" applyProtection="1">
      <alignment/>
      <protection locked="0"/>
    </xf>
    <xf numFmtId="0" fontId="56" fillId="0" borderId="0" xfId="101" applyFont="1" applyAlignment="1">
      <alignment horizontal="left" vertical="center" readingOrder="1"/>
      <protection/>
    </xf>
    <xf numFmtId="49" fontId="56" fillId="0" borderId="0" xfId="101" applyNumberFormat="1" applyFont="1" applyAlignment="1">
      <alignment horizontal="left" vertical="center" readingOrder="1"/>
      <protection/>
    </xf>
    <xf numFmtId="0" fontId="55" fillId="0" borderId="0" xfId="101" applyFont="1">
      <alignment/>
      <protection/>
    </xf>
    <xf numFmtId="0" fontId="57" fillId="0" borderId="0" xfId="101" applyFont="1" applyAlignment="1">
      <alignment horizontal="left" vertical="center" readingOrder="1"/>
      <protection/>
    </xf>
    <xf numFmtId="0" fontId="58" fillId="0" borderId="12" xfId="101" applyFont="1" applyBorder="1" applyAlignment="1">
      <alignment horizontal="right"/>
      <protection/>
    </xf>
    <xf numFmtId="49" fontId="58" fillId="0" borderId="13" xfId="101" applyNumberFormat="1" applyFont="1" applyBorder="1" applyAlignment="1">
      <alignment horizontal="left"/>
      <protection/>
    </xf>
    <xf numFmtId="0" fontId="54" fillId="0" borderId="13" xfId="101" applyBorder="1" applyAlignment="1">
      <alignment horizontal="center"/>
      <protection/>
    </xf>
    <xf numFmtId="0" fontId="54" fillId="0" borderId="13" xfId="101" applyBorder="1">
      <alignment/>
      <protection/>
    </xf>
    <xf numFmtId="0" fontId="54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59" fillId="0" borderId="0" xfId="101" applyFont="1" applyBorder="1" applyAlignment="1">
      <alignment horizontal="center" vertical="center"/>
      <protection/>
    </xf>
    <xf numFmtId="0" fontId="60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101" applyFont="1" applyBorder="1" applyAlignment="1" applyProtection="1">
      <alignment horizontal="left" vertical="center"/>
      <protection/>
    </xf>
    <xf numFmtId="0" fontId="35" fillId="0" borderId="43" xfId="101" applyFont="1" applyBorder="1" applyAlignment="1">
      <alignment/>
      <protection/>
    </xf>
    <xf numFmtId="49" fontId="61" fillId="0" borderId="0" xfId="101" applyNumberFormat="1" applyFont="1" applyAlignment="1" applyProtection="1">
      <alignment horizontal="left" vertical="center"/>
      <protection locked="0"/>
    </xf>
    <xf numFmtId="0" fontId="54" fillId="0" borderId="0" xfId="101" applyAlignment="1">
      <alignment horizontal="left"/>
      <protection/>
    </xf>
    <xf numFmtId="0" fontId="62" fillId="0" borderId="0" xfId="101" applyFont="1" applyAlignment="1">
      <alignment horizontal="left" vertical="center" readingOrder="1"/>
      <protection/>
    </xf>
    <xf numFmtId="0" fontId="62" fillId="0" borderId="0" xfId="101" applyFont="1" applyAlignment="1">
      <alignment horizontal="center" vertical="center" readingOrder="1"/>
      <protection/>
    </xf>
    <xf numFmtId="0" fontId="63" fillId="0" borderId="0" xfId="101" applyFont="1" applyAlignment="1">
      <alignment horizontal="center" vertical="center"/>
      <protection/>
    </xf>
    <xf numFmtId="0" fontId="64" fillId="0" borderId="0" xfId="101" applyFont="1">
      <alignment/>
      <protection/>
    </xf>
    <xf numFmtId="0" fontId="54" fillId="0" borderId="0" xfId="101" applyBorder="1">
      <alignment/>
      <protection/>
    </xf>
    <xf numFmtId="0" fontId="65" fillId="0" borderId="0" xfId="101" applyFont="1" applyAlignment="1">
      <alignment horizontal="right" vertical="top"/>
      <protection/>
    </xf>
    <xf numFmtId="49" fontId="65" fillId="0" borderId="0" xfId="101" applyNumberFormat="1" applyFont="1" applyAlignment="1">
      <alignment vertical="top"/>
      <protection/>
    </xf>
    <xf numFmtId="0" fontId="36" fillId="0" borderId="12" xfId="101" applyFont="1" applyBorder="1" applyAlignment="1">
      <alignment horizontal="right" vertical="center"/>
      <protection/>
    </xf>
    <xf numFmtId="0" fontId="36" fillId="0" borderId="13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44" xfId="101" applyFont="1" applyBorder="1" applyAlignment="1" applyProtection="1">
      <alignment horizontal="center" vertical="center"/>
      <protection locked="0"/>
    </xf>
    <xf numFmtId="0" fontId="36" fillId="0" borderId="45" xfId="101" applyFont="1" applyBorder="1" applyAlignment="1" applyProtection="1">
      <alignment horizontal="center" vertical="center" wrapText="1"/>
      <protection locked="0"/>
    </xf>
    <xf numFmtId="0" fontId="36" fillId="0" borderId="46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4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4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48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50" xfId="101" applyFont="1" applyBorder="1" applyAlignment="1">
      <alignment horizontal="center" vertical="center"/>
      <protection/>
    </xf>
    <xf numFmtId="0" fontId="36" fillId="0" borderId="51" xfId="101" applyFont="1" applyBorder="1" applyAlignment="1" applyProtection="1">
      <alignment horizontal="center" vertical="center"/>
      <protection locked="0"/>
    </xf>
    <xf numFmtId="0" fontId="36" fillId="0" borderId="52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53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8" fillId="0" borderId="0" xfId="101" applyFont="1" applyAlignment="1">
      <alignment horizontal="center" vertical="center"/>
      <protection/>
    </xf>
    <xf numFmtId="0" fontId="36" fillId="0" borderId="54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180" fontId="37" fillId="0" borderId="5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54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4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 applyProtection="1">
      <alignment horizontal="center" vertical="center"/>
      <protection locked="0"/>
    </xf>
    <xf numFmtId="180" fontId="22" fillId="20" borderId="49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26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180" fontId="22" fillId="25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0" borderId="31" xfId="0" applyFont="1" applyFill="1" applyBorder="1" applyAlignment="1" applyProtection="1">
      <alignment horizontal="center" vertical="center"/>
      <protection locked="0"/>
    </xf>
    <xf numFmtId="180" fontId="22" fillId="20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9" xfId="0" applyNumberFormat="1" applyFont="1" applyFill="1" applyBorder="1" applyAlignment="1" applyProtection="1">
      <alignment horizontal="center" vertical="center"/>
      <protection locked="0"/>
    </xf>
    <xf numFmtId="0" fontId="37" fillId="20" borderId="31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59" xfId="101" applyNumberFormat="1" applyFont="1" applyFill="1" applyBorder="1" applyAlignment="1" applyProtection="1">
      <alignment horizontal="center" vertical="center"/>
      <protection locked="0"/>
    </xf>
    <xf numFmtId="0" fontId="26" fillId="0" borderId="55" xfId="101" applyFont="1" applyBorder="1" applyAlignment="1" applyProtection="1">
      <alignment horizontal="left" vertical="center" wrapText="1"/>
      <protection locked="0"/>
    </xf>
    <xf numFmtId="0" fontId="26" fillId="0" borderId="60" xfId="101" applyFont="1" applyBorder="1" applyAlignment="1" applyProtection="1">
      <alignment horizontal="center" vertical="center" wrapText="1"/>
      <protection locked="0"/>
    </xf>
    <xf numFmtId="0" fontId="26" fillId="0" borderId="61" xfId="101" applyFont="1" applyBorder="1" applyAlignment="1" applyProtection="1">
      <alignment horizontal="left" vertical="center" wrapText="1"/>
      <protection locked="0"/>
    </xf>
    <xf numFmtId="0" fontId="26" fillId="0" borderId="62" xfId="101" applyFont="1" applyBorder="1" applyAlignment="1" applyProtection="1">
      <alignment horizontal="center" vertical="center" wrapText="1"/>
      <protection locked="0"/>
    </xf>
    <xf numFmtId="0" fontId="26" fillId="0" borderId="33" xfId="101" applyFont="1" applyBorder="1" applyAlignment="1" applyProtection="1">
      <alignment horizontal="left" vertical="center" wrapText="1"/>
      <protection locked="0"/>
    </xf>
    <xf numFmtId="0" fontId="26" fillId="0" borderId="63" xfId="101" applyFont="1" applyBorder="1" applyAlignment="1" applyProtection="1">
      <alignment horizontal="center" vertical="center" wrapText="1"/>
      <protection locked="0"/>
    </xf>
    <xf numFmtId="0" fontId="26" fillId="0" borderId="64" xfId="101" applyFont="1" applyBorder="1" applyAlignment="1" applyProtection="1">
      <alignment vertical="center" wrapText="1"/>
      <protection locked="0"/>
    </xf>
    <xf numFmtId="0" fontId="26" fillId="0" borderId="57" xfId="101" applyFont="1" applyBorder="1" applyAlignment="1" applyProtection="1">
      <alignment horizontal="center" vertical="center" wrapText="1"/>
      <protection locked="0"/>
    </xf>
    <xf numFmtId="0" fontId="26" fillId="0" borderId="31" xfId="101" applyFont="1" applyBorder="1" applyAlignment="1" applyProtection="1">
      <alignment horizontal="left" vertical="center" wrapText="1"/>
      <protection locked="0"/>
    </xf>
    <xf numFmtId="0" fontId="26" fillId="0" borderId="32" xfId="101" applyFont="1" applyBorder="1" applyAlignment="1" applyProtection="1">
      <alignment horizontal="center" vertical="center" wrapText="1"/>
      <protection locked="0"/>
    </xf>
    <xf numFmtId="0" fontId="33" fillId="0" borderId="33" xfId="101" applyFont="1" applyBorder="1" applyAlignment="1" applyProtection="1">
      <alignment horizontal="left" vertical="center" wrapText="1"/>
      <protection locked="0"/>
    </xf>
    <xf numFmtId="0" fontId="33" fillId="0" borderId="63" xfId="101" applyFont="1" applyBorder="1" applyAlignment="1" applyProtection="1">
      <alignment horizontal="center" vertical="center" wrapText="1"/>
      <protection locked="0"/>
    </xf>
    <xf numFmtId="0" fontId="26" fillId="0" borderId="34" xfId="101" applyFont="1" applyBorder="1" applyAlignment="1" applyProtection="1">
      <alignment horizontal="center" vertical="center" wrapText="1"/>
      <protection locked="0"/>
    </xf>
    <xf numFmtId="0" fontId="26" fillId="0" borderId="59" xfId="101" applyFont="1" applyBorder="1" applyAlignment="1" applyProtection="1">
      <alignment horizontal="center" vertical="center" wrapText="1"/>
      <protection locked="0"/>
    </xf>
    <xf numFmtId="0" fontId="24" fillId="0" borderId="65" xfId="101" applyFont="1" applyBorder="1" applyAlignment="1" applyProtection="1">
      <alignment horizontal="left"/>
      <protection/>
    </xf>
    <xf numFmtId="0" fontId="65" fillId="0" borderId="0" xfId="101" applyFont="1" applyBorder="1" applyAlignment="1">
      <alignment horizontal="left" vertical="center"/>
      <protection/>
    </xf>
    <xf numFmtId="0" fontId="60" fillId="0" borderId="0" xfId="101" applyFont="1" applyBorder="1" applyAlignment="1">
      <alignment horizontal="left" vertical="center"/>
      <protection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65" fillId="0" borderId="0" xfId="101" applyFont="1" applyBorder="1" applyAlignment="1">
      <alignment vertical="center"/>
      <protection/>
    </xf>
    <xf numFmtId="0" fontId="24" fillId="0" borderId="0" xfId="67" applyAlignment="1" applyProtection="1">
      <alignment horizontal="center" vertical="center"/>
      <protection/>
    </xf>
    <xf numFmtId="0" fontId="24" fillId="0" borderId="0" xfId="67" applyAlignment="1" applyProtection="1">
      <alignment vertical="center"/>
      <protection/>
    </xf>
    <xf numFmtId="0" fontId="24" fillId="0" borderId="0" xfId="67" applyAlignment="1" applyProtection="1">
      <alignment/>
      <protection/>
    </xf>
    <xf numFmtId="0" fontId="32" fillId="0" borderId="10" xfId="101" applyFont="1" applyFill="1" applyBorder="1" applyAlignment="1" applyProtection="1">
      <alignment horizontal="center" vertical="top" wrapText="1"/>
      <protection/>
    </xf>
    <xf numFmtId="0" fontId="32" fillId="20" borderId="19" xfId="101" applyFont="1" applyFill="1" applyBorder="1" applyAlignment="1" applyProtection="1">
      <alignment horizontal="center" vertical="center"/>
      <protection/>
    </xf>
    <xf numFmtId="0" fontId="32" fillId="20" borderId="18" xfId="101" applyFont="1" applyFill="1" applyBorder="1" applyAlignment="1" applyProtection="1">
      <alignment horizontal="center" vertical="center"/>
      <protection/>
    </xf>
    <xf numFmtId="0" fontId="32" fillId="20" borderId="17" xfId="101" applyFont="1" applyFill="1" applyBorder="1" applyAlignment="1" applyProtection="1">
      <alignment horizontal="center" vertical="center"/>
      <protection/>
    </xf>
    <xf numFmtId="0" fontId="32" fillId="20" borderId="16" xfId="101" applyFont="1" applyFill="1" applyBorder="1" applyAlignment="1" applyProtection="1">
      <alignment horizontal="center" vertical="center"/>
      <protection/>
    </xf>
    <xf numFmtId="0" fontId="32" fillId="0" borderId="10" xfId="101" applyFont="1" applyFill="1" applyBorder="1" applyAlignment="1" applyProtection="1">
      <alignment horizontal="center" vertical="center"/>
      <protection/>
    </xf>
    <xf numFmtId="2" fontId="54" fillId="0" borderId="10" xfId="101" applyNumberFormat="1" applyBorder="1" applyAlignment="1" applyProtection="1">
      <alignment horizontal="center" vertical="center"/>
      <protection/>
    </xf>
    <xf numFmtId="180" fontId="54" fillId="0" borderId="0" xfId="101" applyNumberFormat="1" applyBorder="1" applyProtection="1">
      <alignment/>
      <protection/>
    </xf>
    <xf numFmtId="0" fontId="24" fillId="0" borderId="0" xfId="67" applyBorder="1" applyAlignment="1" applyProtection="1">
      <alignment/>
      <protection/>
    </xf>
    <xf numFmtId="0" fontId="32" fillId="20" borderId="17" xfId="101" applyFont="1" applyFill="1" applyBorder="1" applyAlignment="1" applyProtection="1">
      <alignment horizontal="center"/>
      <protection/>
    </xf>
    <xf numFmtId="0" fontId="32" fillId="20" borderId="18" xfId="101" applyFont="1" applyFill="1" applyBorder="1" applyAlignment="1" applyProtection="1">
      <alignment horizontal="center"/>
      <protection/>
    </xf>
    <xf numFmtId="0" fontId="32" fillId="20" borderId="16" xfId="101" applyFont="1" applyFill="1" applyBorder="1" applyAlignment="1" applyProtection="1">
      <alignment horizontal="center"/>
      <protection/>
    </xf>
    <xf numFmtId="0" fontId="54" fillId="0" borderId="65" xfId="101" applyBorder="1" applyAlignment="1" applyProtection="1">
      <alignment horizontal="center" vertical="center"/>
      <protection/>
    </xf>
    <xf numFmtId="180" fontId="54" fillId="0" borderId="65" xfId="101" applyNumberFormat="1" applyBorder="1" applyAlignment="1" applyProtection="1">
      <alignment horizontal="center"/>
      <protection/>
    </xf>
    <xf numFmtId="2" fontId="54" fillId="0" borderId="65" xfId="101" applyNumberFormat="1" applyBorder="1" applyAlignment="1" applyProtection="1">
      <alignment horizontal="center"/>
      <protection/>
    </xf>
    <xf numFmtId="2" fontId="54" fillId="0" borderId="0" xfId="101" applyNumberFormat="1" applyBorder="1" applyAlignment="1" applyProtection="1">
      <alignment horizontal="center"/>
      <protection/>
    </xf>
    <xf numFmtId="0" fontId="30" fillId="0" borderId="10" xfId="67" applyFont="1" applyBorder="1" applyAlignment="1" applyProtection="1">
      <alignment horizontal="center" vertical="center"/>
      <protection/>
    </xf>
    <xf numFmtId="0" fontId="30" fillId="0" borderId="0" xfId="67" applyFont="1" applyBorder="1" applyAlignment="1" applyProtection="1">
      <alignment horizontal="center" vertical="center"/>
      <protection/>
    </xf>
    <xf numFmtId="0" fontId="32" fillId="20" borderId="17" xfId="67" applyFont="1" applyFill="1" applyBorder="1" applyAlignment="1" applyProtection="1">
      <alignment horizontal="center" vertical="center"/>
      <protection/>
    </xf>
    <xf numFmtId="0" fontId="32" fillId="20" borderId="18" xfId="67" applyFont="1" applyFill="1" applyBorder="1" applyAlignment="1" applyProtection="1">
      <alignment horizontal="center" vertical="center"/>
      <protection/>
    </xf>
    <xf numFmtId="0" fontId="54" fillId="0" borderId="10" xfId="101" applyBorder="1" applyAlignment="1" applyProtection="1">
      <alignment horizontal="center" vertical="center"/>
      <protection/>
    </xf>
    <xf numFmtId="180" fontId="54" fillId="0" borderId="0" xfId="101" applyNumberFormat="1" applyBorder="1" applyAlignment="1" applyProtection="1">
      <alignment horizontal="center" vertical="center"/>
      <protection/>
    </xf>
    <xf numFmtId="2" fontId="54" fillId="0" borderId="0" xfId="101" applyNumberFormat="1" applyBorder="1" applyAlignment="1" applyProtection="1">
      <alignment horizontal="center" vertical="center"/>
      <protection/>
    </xf>
    <xf numFmtId="0" fontId="32" fillId="20" borderId="34" xfId="101" applyFont="1" applyFill="1" applyBorder="1" applyAlignment="1" applyProtection="1">
      <alignment horizontal="center" vertical="center"/>
      <protection/>
    </xf>
    <xf numFmtId="0" fontId="32" fillId="20" borderId="63" xfId="101" applyFont="1" applyFill="1" applyBorder="1" applyAlignment="1" applyProtection="1">
      <alignment horizontal="center" vertical="center"/>
      <protection/>
    </xf>
    <xf numFmtId="0" fontId="32" fillId="20" borderId="33" xfId="101" applyFont="1" applyFill="1" applyBorder="1" applyAlignment="1" applyProtection="1">
      <alignment horizontal="center" vertical="center"/>
      <protection/>
    </xf>
    <xf numFmtId="0" fontId="54" fillId="0" borderId="0" xfId="101" applyBorder="1" applyAlignment="1" applyProtection="1">
      <alignment horizontal="center" vertical="center"/>
      <protection/>
    </xf>
    <xf numFmtId="0" fontId="24" fillId="0" borderId="66" xfId="101" applyFont="1" applyBorder="1" applyAlignment="1" applyProtection="1">
      <alignment horizontal="left" vertical="center"/>
      <protection locked="0"/>
    </xf>
    <xf numFmtId="180" fontId="54" fillId="0" borderId="37" xfId="101" applyNumberFormat="1" applyBorder="1" applyAlignment="1" applyProtection="1">
      <alignment horizontal="center" vertical="center"/>
      <protection locked="0"/>
    </xf>
    <xf numFmtId="2" fontId="54" fillId="0" borderId="38" xfId="101" applyNumberFormat="1" applyBorder="1" applyAlignment="1" applyProtection="1">
      <alignment horizontal="center" vertical="center"/>
      <protection locked="0"/>
    </xf>
    <xf numFmtId="2" fontId="54" fillId="0" borderId="67" xfId="101" applyNumberFormat="1" applyBorder="1" applyAlignment="1" applyProtection="1">
      <alignment horizontal="center" vertical="center"/>
      <protection locked="0"/>
    </xf>
    <xf numFmtId="180" fontId="54" fillId="0" borderId="68" xfId="101" applyNumberFormat="1" applyBorder="1" applyProtection="1">
      <alignment/>
      <protection locked="0"/>
    </xf>
    <xf numFmtId="0" fontId="24" fillId="0" borderId="69" xfId="101" applyFont="1" applyBorder="1" applyAlignment="1" applyProtection="1">
      <alignment horizontal="left" vertical="center"/>
      <protection locked="0"/>
    </xf>
    <xf numFmtId="180" fontId="54" fillId="0" borderId="27" xfId="101" applyNumberFormat="1" applyBorder="1" applyAlignment="1" applyProtection="1">
      <alignment horizontal="center" vertical="center"/>
      <protection locked="0"/>
    </xf>
    <xf numFmtId="2" fontId="54" fillId="0" borderId="24" xfId="101" applyNumberFormat="1" applyBorder="1" applyAlignment="1" applyProtection="1">
      <alignment horizontal="center" vertical="center"/>
      <protection locked="0"/>
    </xf>
    <xf numFmtId="2" fontId="54" fillId="0" borderId="66" xfId="101" applyNumberFormat="1" applyBorder="1" applyAlignment="1" applyProtection="1">
      <alignment horizontal="center" vertical="center"/>
      <protection locked="0"/>
    </xf>
    <xf numFmtId="0" fontId="24" fillId="0" borderId="38" xfId="101" applyFont="1" applyBorder="1" applyAlignment="1" applyProtection="1">
      <alignment horizontal="left"/>
      <protection locked="0"/>
    </xf>
    <xf numFmtId="180" fontId="54" fillId="0" borderId="23" xfId="101" applyNumberFormat="1" applyBorder="1" applyAlignment="1" applyProtection="1">
      <alignment horizontal="center"/>
      <protection locked="0"/>
    </xf>
    <xf numFmtId="2" fontId="54" fillId="0" borderId="24" xfId="101" applyNumberFormat="1" applyBorder="1" applyAlignment="1" applyProtection="1">
      <alignment horizontal="center"/>
      <protection locked="0"/>
    </xf>
    <xf numFmtId="180" fontId="54" fillId="0" borderId="70" xfId="101" applyNumberFormat="1" applyBorder="1" applyProtection="1">
      <alignment/>
      <protection locked="0"/>
    </xf>
    <xf numFmtId="0" fontId="24" fillId="0" borderId="28" xfId="101" applyFont="1" applyBorder="1" applyAlignment="1" applyProtection="1">
      <alignment horizontal="left"/>
      <protection locked="0"/>
    </xf>
    <xf numFmtId="180" fontId="54" fillId="0" borderId="27" xfId="101" applyNumberFormat="1" applyBorder="1" applyAlignment="1" applyProtection="1">
      <alignment horizontal="center"/>
      <protection locked="0"/>
    </xf>
    <xf numFmtId="2" fontId="54" fillId="0" borderId="28" xfId="101" applyNumberFormat="1" applyBorder="1" applyAlignment="1" applyProtection="1">
      <alignment horizontal="center"/>
      <protection locked="0"/>
    </xf>
    <xf numFmtId="180" fontId="54" fillId="0" borderId="71" xfId="101" applyNumberFormat="1" applyBorder="1" applyProtection="1">
      <alignment/>
      <protection locked="0"/>
    </xf>
    <xf numFmtId="0" fontId="24" fillId="0" borderId="18" xfId="101" applyFont="1" applyBorder="1" applyAlignment="1" applyProtection="1">
      <alignment horizontal="left"/>
      <protection locked="0"/>
    </xf>
    <xf numFmtId="0" fontId="24" fillId="0" borderId="38" xfId="101" applyFont="1" applyBorder="1" applyAlignment="1" applyProtection="1">
      <alignment horizontal="left" vertical="center"/>
      <protection locked="0"/>
    </xf>
    <xf numFmtId="180" fontId="54" fillId="0" borderId="23" xfId="101" applyNumberFormat="1" applyBorder="1" applyAlignment="1" applyProtection="1">
      <alignment horizontal="center" vertical="center"/>
      <protection locked="0"/>
    </xf>
    <xf numFmtId="180" fontId="54" fillId="0" borderId="70" xfId="101" applyNumberFormat="1" applyBorder="1" applyAlignment="1" applyProtection="1">
      <alignment horizontal="center" vertical="center"/>
      <protection locked="0"/>
    </xf>
    <xf numFmtId="0" fontId="24" fillId="0" borderId="28" xfId="101" applyFont="1" applyBorder="1" applyAlignment="1" applyProtection="1">
      <alignment horizontal="left" vertical="center"/>
      <protection locked="0"/>
    </xf>
    <xf numFmtId="2" fontId="54" fillId="0" borderId="28" xfId="101" applyNumberFormat="1" applyBorder="1" applyAlignment="1" applyProtection="1">
      <alignment horizontal="center" vertical="center"/>
      <protection locked="0"/>
    </xf>
    <xf numFmtId="180" fontId="54" fillId="0" borderId="71" xfId="101" applyNumberFormat="1" applyBorder="1" applyAlignment="1" applyProtection="1">
      <alignment horizontal="center" vertical="center"/>
      <protection locked="0"/>
    </xf>
    <xf numFmtId="0" fontId="24" fillId="0" borderId="67" xfId="101" applyFont="1" applyBorder="1" applyAlignment="1" applyProtection="1">
      <alignment horizontal="left"/>
      <protection locked="0"/>
    </xf>
    <xf numFmtId="0" fontId="24" fillId="0" borderId="69" xfId="101" applyFont="1" applyBorder="1" applyAlignment="1" applyProtection="1">
      <alignment horizontal="left"/>
      <protection locked="0"/>
    </xf>
    <xf numFmtId="0" fontId="24" fillId="0" borderId="72" xfId="101" applyFont="1" applyBorder="1" applyAlignment="1" applyProtection="1">
      <alignment horizontal="left"/>
      <protection locked="0"/>
    </xf>
    <xf numFmtId="180" fontId="27" fillId="0" borderId="37" xfId="101" applyNumberFormat="1" applyFont="1" applyBorder="1" applyAlignment="1" applyProtection="1">
      <alignment horizontal="center"/>
      <protection locked="0"/>
    </xf>
    <xf numFmtId="2" fontId="27" fillId="0" borderId="38" xfId="101" applyNumberFormat="1" applyFont="1" applyBorder="1" applyAlignment="1" applyProtection="1">
      <alignment horizontal="center"/>
      <protection locked="0"/>
    </xf>
    <xf numFmtId="180" fontId="27" fillId="0" borderId="73" xfId="101" applyNumberFormat="1" applyFont="1" applyBorder="1" applyProtection="1">
      <alignment/>
      <protection locked="0"/>
    </xf>
    <xf numFmtId="180" fontId="27" fillId="0" borderId="27" xfId="101" applyNumberFormat="1" applyFont="1" applyBorder="1" applyAlignment="1" applyProtection="1">
      <alignment horizontal="center"/>
      <protection locked="0"/>
    </xf>
    <xf numFmtId="2" fontId="27" fillId="0" borderId="24" xfId="101" applyNumberFormat="1" applyFont="1" applyBorder="1" applyAlignment="1" applyProtection="1">
      <alignment horizontal="center"/>
      <protection locked="0"/>
    </xf>
    <xf numFmtId="180" fontId="27" fillId="0" borderId="68" xfId="101" applyNumberFormat="1" applyFont="1" applyBorder="1" applyProtection="1">
      <alignment/>
      <protection locked="0"/>
    </xf>
    <xf numFmtId="180" fontId="27" fillId="0" borderId="17" xfId="101" applyNumberFormat="1" applyFont="1" applyBorder="1" applyAlignment="1" applyProtection="1">
      <alignment horizontal="center"/>
      <protection locked="0"/>
    </xf>
    <xf numFmtId="180" fontId="27" fillId="0" borderId="74" xfId="101" applyNumberFormat="1" applyFont="1" applyBorder="1" applyProtection="1">
      <alignment/>
      <protection locked="0"/>
    </xf>
    <xf numFmtId="0" fontId="34" fillId="0" borderId="0" xfId="67" applyFont="1" applyFill="1" applyAlignment="1" applyProtection="1">
      <alignment horizontal="right" vertical="center"/>
      <protection/>
    </xf>
    <xf numFmtId="0" fontId="54" fillId="0" borderId="21" xfId="101" applyBorder="1" applyAlignment="1" applyProtection="1">
      <alignment horizontal="center" vertical="center"/>
      <protection locked="0"/>
    </xf>
    <xf numFmtId="0" fontId="54" fillId="0" borderId="41" xfId="101" applyBorder="1" applyAlignment="1" applyProtection="1">
      <alignment horizontal="center" vertical="center"/>
      <protection locked="0"/>
    </xf>
    <xf numFmtId="0" fontId="54" fillId="0" borderId="75" xfId="101" applyBorder="1" applyAlignment="1" applyProtection="1">
      <alignment horizontal="center" vertical="center"/>
      <protection locked="0"/>
    </xf>
    <xf numFmtId="0" fontId="54" fillId="0" borderId="76" xfId="101" applyBorder="1" applyAlignment="1" applyProtection="1">
      <alignment horizontal="center" vertical="center"/>
      <protection locked="0"/>
    </xf>
    <xf numFmtId="0" fontId="54" fillId="0" borderId="77" xfId="101" applyBorder="1" applyAlignment="1" applyProtection="1">
      <alignment horizontal="center" vertical="center"/>
      <protection locked="0"/>
    </xf>
    <xf numFmtId="0" fontId="54" fillId="24" borderId="35" xfId="101" applyFill="1" applyBorder="1" applyAlignment="1" applyProtection="1">
      <alignment horizontal="center" vertical="center"/>
      <protection locked="0"/>
    </xf>
    <xf numFmtId="0" fontId="54" fillId="24" borderId="41" xfId="101" applyFill="1" applyBorder="1" applyAlignment="1" applyProtection="1">
      <alignment horizontal="center" vertical="center"/>
      <protection locked="0"/>
    </xf>
    <xf numFmtId="0" fontId="54" fillId="24" borderId="15" xfId="101" applyFill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66" xfId="0" applyNumberFormat="1" applyBorder="1" applyAlignment="1" applyProtection="1">
      <alignment horizontal="center"/>
      <protection locked="0"/>
    </xf>
    <xf numFmtId="0" fontId="24" fillId="0" borderId="69" xfId="0" applyFont="1" applyBorder="1" applyAlignment="1" applyProtection="1">
      <alignment horizontal="left"/>
      <protection locked="0"/>
    </xf>
    <xf numFmtId="180" fontId="0" fillId="0" borderId="27" xfId="0" applyNumberForma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right" vertical="center"/>
    </xf>
    <xf numFmtId="189" fontId="40" fillId="0" borderId="0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36" fillId="0" borderId="41" xfId="101" applyFont="1" applyFill="1" applyBorder="1" applyAlignment="1" applyProtection="1">
      <alignment horizontal="center" vertical="center"/>
      <protection locked="0"/>
    </xf>
    <xf numFmtId="180" fontId="36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6" fillId="0" borderId="30" xfId="101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2" fontId="0" fillId="0" borderId="69" xfId="0" applyNumberFormat="1" applyBorder="1" applyAlignment="1" applyProtection="1">
      <alignment horizontal="center"/>
      <protection locked="0"/>
    </xf>
    <xf numFmtId="0" fontId="54" fillId="0" borderId="50" xfId="101" applyFont="1" applyBorder="1" applyAlignment="1" applyProtection="1">
      <alignment horizontal="center" vertical="center"/>
      <protection locked="0"/>
    </xf>
    <xf numFmtId="180" fontId="54" fillId="0" borderId="17" xfId="101" applyNumberFormat="1" applyFont="1" applyBorder="1" applyAlignment="1" applyProtection="1">
      <alignment horizontal="center"/>
      <protection locked="0"/>
    </xf>
    <xf numFmtId="2" fontId="54" fillId="0" borderId="18" xfId="101" applyNumberFormat="1" applyFont="1" applyBorder="1" applyAlignment="1" applyProtection="1">
      <alignment horizontal="center"/>
      <protection locked="0"/>
    </xf>
    <xf numFmtId="180" fontId="54" fillId="0" borderId="78" xfId="101" applyNumberFormat="1" applyFont="1" applyBorder="1" applyProtection="1">
      <alignment/>
      <protection locked="0"/>
    </xf>
    <xf numFmtId="14" fontId="32" fillId="0" borderId="0" xfId="67" applyNumberFormat="1" applyFont="1" applyAlignment="1" applyProtection="1">
      <alignment horizontal="center" vertical="center"/>
      <protection locked="0"/>
    </xf>
    <xf numFmtId="180" fontId="0" fillId="0" borderId="68" xfId="0" applyNumberFormat="1" applyBorder="1" applyAlignment="1" applyProtection="1">
      <alignment/>
      <protection locked="0"/>
    </xf>
    <xf numFmtId="0" fontId="54" fillId="24" borderId="31" xfId="101" applyFill="1" applyBorder="1" applyAlignment="1" applyProtection="1">
      <alignment horizontal="center" vertical="center"/>
      <protection locked="0"/>
    </xf>
    <xf numFmtId="0" fontId="24" fillId="0" borderId="72" xfId="0" applyFont="1" applyBorder="1" applyAlignment="1" applyProtection="1">
      <alignment horizontal="left"/>
      <protection locked="0"/>
    </xf>
    <xf numFmtId="180" fontId="0" fillId="0" borderId="17" xfId="0" applyNumberFormat="1" applyBorder="1" applyAlignment="1" applyProtection="1">
      <alignment horizontal="center"/>
      <protection locked="0"/>
    </xf>
    <xf numFmtId="2" fontId="0" fillId="0" borderId="79" xfId="0" applyNumberFormat="1" applyBorder="1" applyAlignment="1" applyProtection="1">
      <alignment horizontal="center"/>
      <protection locked="0"/>
    </xf>
    <xf numFmtId="2" fontId="0" fillId="0" borderId="65" xfId="0" applyNumberFormat="1" applyBorder="1" applyAlignment="1" applyProtection="1">
      <alignment horizontal="center"/>
      <protection locked="0"/>
    </xf>
    <xf numFmtId="180" fontId="0" fillId="0" borderId="74" xfId="0" applyNumberFormat="1" applyBorder="1" applyAlignment="1" applyProtection="1">
      <alignment/>
      <protection locked="0"/>
    </xf>
    <xf numFmtId="0" fontId="54" fillId="0" borderId="80" xfId="101" applyBorder="1" applyAlignment="1" applyProtection="1">
      <alignment horizontal="center" vertical="center"/>
      <protection locked="0"/>
    </xf>
    <xf numFmtId="0" fontId="24" fillId="0" borderId="18" xfId="101" applyFont="1" applyBorder="1" applyAlignment="1" applyProtection="1">
      <alignment horizontal="left" vertical="center"/>
      <protection locked="0"/>
    </xf>
    <xf numFmtId="180" fontId="54" fillId="0" borderId="17" xfId="101" applyNumberFormat="1" applyBorder="1" applyAlignment="1" applyProtection="1">
      <alignment horizontal="center" vertical="center"/>
      <protection locked="0"/>
    </xf>
    <xf numFmtId="2" fontId="54" fillId="0" borderId="18" xfId="101" applyNumberFormat="1" applyBorder="1" applyAlignment="1" applyProtection="1">
      <alignment horizontal="center" vertical="center"/>
      <protection locked="0"/>
    </xf>
    <xf numFmtId="180" fontId="54" fillId="0" borderId="78" xfId="101" applyNumberFormat="1" applyBorder="1" applyAlignment="1" applyProtection="1">
      <alignment horizontal="center" vertical="center"/>
      <protection locked="0"/>
    </xf>
    <xf numFmtId="0" fontId="24" fillId="0" borderId="65" xfId="101" applyFont="1" applyBorder="1" applyAlignment="1" applyProtection="1">
      <alignment horizontal="left" vertical="center"/>
      <protection/>
    </xf>
    <xf numFmtId="180" fontId="54" fillId="0" borderId="65" xfId="101" applyNumberFormat="1" applyBorder="1" applyAlignment="1" applyProtection="1">
      <alignment horizontal="center" vertical="center"/>
      <protection/>
    </xf>
    <xf numFmtId="2" fontId="54" fillId="0" borderId="65" xfId="101" applyNumberFormat="1" applyBorder="1" applyAlignment="1" applyProtection="1">
      <alignment horizontal="center" vertical="center"/>
      <protection/>
    </xf>
    <xf numFmtId="180" fontId="54" fillId="0" borderId="65" xfId="101" applyNumberFormat="1" applyBorder="1" applyProtection="1">
      <alignment/>
      <protection/>
    </xf>
    <xf numFmtId="0" fontId="54" fillId="0" borderId="15" xfId="101" applyBorder="1" applyAlignment="1" applyProtection="1">
      <alignment horizontal="center" vertical="center"/>
      <protection locked="0"/>
    </xf>
    <xf numFmtId="0" fontId="24" fillId="0" borderId="72" xfId="101" applyFont="1" applyBorder="1" applyAlignment="1" applyProtection="1">
      <alignment horizontal="left" vertical="center"/>
      <protection locked="0"/>
    </xf>
    <xf numFmtId="2" fontId="54" fillId="0" borderId="79" xfId="101" applyNumberFormat="1" applyBorder="1" applyAlignment="1" applyProtection="1">
      <alignment horizontal="center" vertical="center"/>
      <protection locked="0"/>
    </xf>
    <xf numFmtId="2" fontId="54" fillId="0" borderId="65" xfId="101" applyNumberFormat="1" applyBorder="1" applyAlignment="1" applyProtection="1">
      <alignment horizontal="center" vertical="center"/>
      <protection locked="0"/>
    </xf>
    <xf numFmtId="180" fontId="54" fillId="0" borderId="74" xfId="101" applyNumberFormat="1" applyBorder="1" applyProtection="1">
      <alignment/>
      <protection locked="0"/>
    </xf>
    <xf numFmtId="2" fontId="54" fillId="0" borderId="0" xfId="101" applyNumberFormat="1" applyBorder="1" applyAlignment="1" applyProtection="1">
      <alignment horizontal="center" vertical="center"/>
      <protection locked="0"/>
    </xf>
    <xf numFmtId="0" fontId="54" fillId="0" borderId="31" xfId="101" applyBorder="1" applyAlignment="1" applyProtection="1">
      <alignment horizontal="center" vertical="center"/>
      <protection locked="0"/>
    </xf>
    <xf numFmtId="0" fontId="24" fillId="0" borderId="81" xfId="101" applyFont="1" applyBorder="1" applyAlignment="1" applyProtection="1">
      <alignment horizontal="left" vertical="center"/>
      <protection locked="0"/>
    </xf>
    <xf numFmtId="180" fontId="54" fillId="0" borderId="33" xfId="101" applyNumberFormat="1" applyBorder="1" applyAlignment="1" applyProtection="1">
      <alignment horizontal="center" vertical="center"/>
      <protection locked="0"/>
    </xf>
    <xf numFmtId="2" fontId="54" fillId="0" borderId="62" xfId="101" applyNumberFormat="1" applyBorder="1" applyAlignment="1" applyProtection="1">
      <alignment horizontal="center" vertical="center"/>
      <protection locked="0"/>
    </xf>
    <xf numFmtId="180" fontId="54" fillId="0" borderId="82" xfId="101" applyNumberFormat="1" applyBorder="1" applyProtection="1">
      <alignment/>
      <protection locked="0"/>
    </xf>
    <xf numFmtId="2" fontId="54" fillId="0" borderId="69" xfId="101" applyNumberFormat="1" applyBorder="1" applyAlignment="1" applyProtection="1">
      <alignment horizontal="center" vertical="center"/>
      <protection locked="0"/>
    </xf>
    <xf numFmtId="2" fontId="27" fillId="0" borderId="79" xfId="101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39" fillId="0" borderId="43" xfId="101" applyFont="1" applyBorder="1" applyAlignment="1">
      <alignment horizontal="center"/>
      <protection/>
    </xf>
    <xf numFmtId="0" fontId="61" fillId="0" borderId="83" xfId="101" applyFont="1" applyBorder="1" applyAlignment="1">
      <alignment horizontal="right" vertical="center"/>
      <protection/>
    </xf>
    <xf numFmtId="0" fontId="66" fillId="0" borderId="0" xfId="101" applyFont="1" applyAlignment="1">
      <alignment horizontal="center"/>
      <protection/>
    </xf>
    <xf numFmtId="0" fontId="41" fillId="0" borderId="43" xfId="101" applyFont="1" applyBorder="1" applyAlignment="1">
      <alignment horizont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55" fillId="0" borderId="0" xfId="101" applyFont="1" applyBorder="1" applyAlignment="1">
      <alignment horizontal="right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54" fillId="0" borderId="0" xfId="101" applyFill="1" applyBorder="1" applyAlignment="1" applyProtection="1">
      <alignment horizontal="center" vertical="center"/>
      <protection/>
    </xf>
    <xf numFmtId="0" fontId="54" fillId="20" borderId="84" xfId="101" applyFill="1" applyBorder="1" applyAlignment="1" applyProtection="1">
      <alignment horizontal="center" vertical="center"/>
      <protection/>
    </xf>
    <xf numFmtId="0" fontId="54" fillId="20" borderId="85" xfId="101" applyFill="1" applyBorder="1" applyAlignment="1" applyProtection="1">
      <alignment horizontal="center" vertical="center"/>
      <protection/>
    </xf>
    <xf numFmtId="0" fontId="54" fillId="20" borderId="86" xfId="101" applyFill="1" applyBorder="1" applyAlignment="1" applyProtection="1">
      <alignment horizontal="center" vertical="center"/>
      <protection/>
    </xf>
    <xf numFmtId="0" fontId="32" fillId="20" borderId="87" xfId="0" applyFont="1" applyFill="1" applyBorder="1" applyAlignment="1" applyProtection="1">
      <alignment horizontal="center" wrapText="1"/>
      <protection/>
    </xf>
    <xf numFmtId="0" fontId="32" fillId="20" borderId="88" xfId="0" applyFont="1" applyFill="1" applyBorder="1" applyAlignment="1" applyProtection="1">
      <alignment horizontal="center" wrapText="1"/>
      <protection/>
    </xf>
    <xf numFmtId="0" fontId="32" fillId="20" borderId="89" xfId="0" applyFont="1" applyFill="1" applyBorder="1" applyAlignment="1" applyProtection="1">
      <alignment horizontal="center" wrapText="1"/>
      <protection/>
    </xf>
    <xf numFmtId="0" fontId="32" fillId="20" borderId="90" xfId="0" applyFont="1" applyFill="1" applyBorder="1" applyAlignment="1" applyProtection="1">
      <alignment horizontal="center" wrapText="1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0" fillId="0" borderId="13" xfId="67" applyFont="1" applyBorder="1" applyAlignment="1" applyProtection="1">
      <alignment horizontal="center" vertical="center"/>
      <protection locked="0"/>
    </xf>
    <xf numFmtId="0" fontId="30" fillId="0" borderId="14" xfId="67" applyFont="1" applyBorder="1" applyAlignment="1" applyProtection="1">
      <alignment horizontal="center" vertical="center"/>
      <protection locked="0"/>
    </xf>
    <xf numFmtId="0" fontId="32" fillId="20" borderId="87" xfId="0" applyFont="1" applyFill="1" applyBorder="1" applyAlignment="1" applyProtection="1">
      <alignment horizontal="center" vertical="center" wrapText="1"/>
      <protection/>
    </xf>
    <xf numFmtId="0" fontId="32" fillId="20" borderId="88" xfId="0" applyFont="1" applyFill="1" applyBorder="1" applyAlignment="1" applyProtection="1">
      <alignment horizontal="center" vertical="center" wrapText="1"/>
      <protection/>
    </xf>
    <xf numFmtId="0" fontId="32" fillId="20" borderId="89" xfId="0" applyFont="1" applyFill="1" applyBorder="1" applyAlignment="1" applyProtection="1">
      <alignment horizontal="center" vertical="center" wrapText="1"/>
      <protection/>
    </xf>
    <xf numFmtId="0" fontId="32" fillId="20" borderId="90" xfId="0" applyFont="1" applyFill="1" applyBorder="1" applyAlignment="1" applyProtection="1">
      <alignment horizontal="center" vertical="center" wrapText="1"/>
      <protection/>
    </xf>
    <xf numFmtId="0" fontId="32" fillId="20" borderId="91" xfId="0" applyFont="1" applyFill="1" applyBorder="1" applyAlignment="1" applyProtection="1">
      <alignment horizontal="center" vertical="center" wrapText="1"/>
      <protection/>
    </xf>
    <xf numFmtId="0" fontId="32" fillId="20" borderId="66" xfId="0" applyFont="1" applyFill="1" applyBorder="1" applyAlignment="1" applyProtection="1">
      <alignment horizontal="center" vertical="center" wrapText="1"/>
      <protection/>
    </xf>
    <xf numFmtId="0" fontId="54" fillId="20" borderId="92" xfId="101" applyFill="1" applyBorder="1" applyAlignment="1" applyProtection="1">
      <alignment horizontal="center" vertical="center"/>
      <protection/>
    </xf>
    <xf numFmtId="0" fontId="54" fillId="20" borderId="93" xfId="101" applyFill="1" applyBorder="1" applyAlignment="1" applyProtection="1">
      <alignment horizontal="center" vertical="center"/>
      <protection/>
    </xf>
    <xf numFmtId="0" fontId="54" fillId="20" borderId="94" xfId="101" applyFill="1" applyBorder="1" applyAlignment="1" applyProtection="1">
      <alignment horizontal="center" vertical="center"/>
      <protection/>
    </xf>
    <xf numFmtId="0" fontId="32" fillId="20" borderId="95" xfId="101" applyFont="1" applyFill="1" applyBorder="1" applyAlignment="1" applyProtection="1">
      <alignment horizontal="center" vertical="center"/>
      <protection/>
    </xf>
    <xf numFmtId="0" fontId="32" fillId="20" borderId="96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80" xfId="101" applyFont="1" applyFill="1" applyBorder="1" applyAlignment="1" applyProtection="1">
      <alignment horizontal="center" vertical="center"/>
      <protection/>
    </xf>
    <xf numFmtId="0" fontId="32" fillId="20" borderId="97" xfId="101" applyFont="1" applyFill="1" applyBorder="1" applyAlignment="1" applyProtection="1">
      <alignment horizontal="center" vertical="center"/>
      <protection/>
    </xf>
    <xf numFmtId="0" fontId="32" fillId="20" borderId="37" xfId="67" applyFont="1" applyFill="1" applyBorder="1" applyAlignment="1" applyProtection="1">
      <alignment horizontal="center" vertical="center" wrapText="1"/>
      <protection/>
    </xf>
    <xf numFmtId="0" fontId="32" fillId="20" borderId="38" xfId="67" applyFont="1" applyFill="1" applyBorder="1" applyAlignment="1" applyProtection="1">
      <alignment horizontal="center" vertical="center" wrapText="1"/>
      <protection/>
    </xf>
    <xf numFmtId="0" fontId="32" fillId="20" borderId="27" xfId="67" applyFont="1" applyFill="1" applyBorder="1" applyAlignment="1" applyProtection="1">
      <alignment horizontal="center" vertical="center" wrapText="1"/>
      <protection/>
    </xf>
    <xf numFmtId="0" fontId="32" fillId="20" borderId="28" xfId="67" applyFont="1" applyFill="1" applyBorder="1" applyAlignment="1" applyProtection="1">
      <alignment horizontal="center" vertical="center" wrapText="1"/>
      <protection/>
    </xf>
    <xf numFmtId="0" fontId="30" fillId="0" borderId="12" xfId="67" applyFont="1" applyBorder="1" applyAlignment="1" applyProtection="1">
      <alignment horizontal="center" vertical="center"/>
      <protection/>
    </xf>
    <xf numFmtId="0" fontId="30" fillId="0" borderId="13" xfId="67" applyFont="1" applyBorder="1" applyAlignment="1" applyProtection="1">
      <alignment horizontal="center" vertical="center"/>
      <protection/>
    </xf>
    <xf numFmtId="0" fontId="30" fillId="0" borderId="14" xfId="67" applyFont="1" applyBorder="1" applyAlignment="1" applyProtection="1">
      <alignment horizontal="center" vertical="center"/>
      <protection/>
    </xf>
    <xf numFmtId="0" fontId="24" fillId="20" borderId="98" xfId="67" applyFill="1" applyBorder="1" applyAlignment="1" applyProtection="1">
      <alignment horizontal="center" vertical="center"/>
      <protection/>
    </xf>
    <xf numFmtId="0" fontId="24" fillId="20" borderId="71" xfId="67" applyFill="1" applyBorder="1" applyAlignment="1" applyProtection="1">
      <alignment horizontal="center" vertical="center"/>
      <protection/>
    </xf>
    <xf numFmtId="0" fontId="24" fillId="20" borderId="78" xfId="67" applyFill="1" applyBorder="1" applyAlignment="1" applyProtection="1">
      <alignment horizontal="center" vertical="center"/>
      <protection/>
    </xf>
    <xf numFmtId="0" fontId="30" fillId="24" borderId="12" xfId="67" applyFont="1" applyFill="1" applyBorder="1" applyAlignment="1" applyProtection="1">
      <alignment horizontal="center" vertical="center"/>
      <protection locked="0"/>
    </xf>
    <xf numFmtId="0" fontId="30" fillId="24" borderId="13" xfId="67" applyFont="1" applyFill="1" applyBorder="1" applyAlignment="1" applyProtection="1">
      <alignment horizontal="center" vertical="center"/>
      <protection locked="0"/>
    </xf>
    <xf numFmtId="0" fontId="30" fillId="24" borderId="14" xfId="67" applyFont="1" applyFill="1" applyBorder="1" applyAlignment="1" applyProtection="1">
      <alignment horizontal="center" vertical="center"/>
      <protection locked="0"/>
    </xf>
    <xf numFmtId="0" fontId="32" fillId="20" borderId="67" xfId="0" applyFont="1" applyFill="1" applyBorder="1" applyAlignment="1" applyProtection="1">
      <alignment horizontal="center" vertical="center" wrapText="1"/>
      <protection/>
    </xf>
    <xf numFmtId="0" fontId="32" fillId="20" borderId="99" xfId="0" applyFont="1" applyFill="1" applyBorder="1" applyAlignment="1" applyProtection="1">
      <alignment horizontal="center" vertical="center" wrapText="1"/>
      <protection/>
    </xf>
    <xf numFmtId="0" fontId="32" fillId="20" borderId="69" xfId="0" applyFont="1" applyFill="1" applyBorder="1" applyAlignment="1" applyProtection="1">
      <alignment horizontal="center" vertical="center" wrapText="1"/>
      <protection/>
    </xf>
    <xf numFmtId="0" fontId="32" fillId="20" borderId="100" xfId="0" applyFont="1" applyFill="1" applyBorder="1" applyAlignment="1" applyProtection="1">
      <alignment horizontal="center" vertical="center" wrapText="1"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15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10125"/>
          <c:w val="0.979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79 ΚΟΙΝΩΝ ΠΡΟΪΟΝΤΩΝ ΑΝΑ ΥΠΕΡΑΓOΡΑ ΛΕΥΚΩΣΙΑΣ 20/03/12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ΥΠΕΡ.'!$C$127:$C$134</c:f>
              <c:numCache/>
            </c:numRef>
          </c:val>
        </c:ser>
        <c:axId val="46493111"/>
        <c:axId val="15784816"/>
      </c:barChart>
      <c:catAx>
        <c:axId val="46493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784816"/>
        <c:crosses val="autoZero"/>
        <c:auto val="1"/>
        <c:lblOffset val="100"/>
        <c:tickLblSkip val="1"/>
        <c:noMultiLvlLbl val="0"/>
      </c:catAx>
      <c:valAx>
        <c:axId val="15784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4931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062"/>
          <c:w val="0.979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44 ΚΟΙΝΑ ΠΡΟΪΟΝΤΑ _ΑΜΜΟΧΩΣΤΟΣ  20/03/12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ΥΠΕΡ.'!$D$164:$D$167</c:f>
              <c:numCache/>
            </c:numRef>
          </c:val>
        </c:ser>
        <c:axId val="19092801"/>
        <c:axId val="37617482"/>
      </c:barChart>
      <c:catAx>
        <c:axId val="1909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617482"/>
        <c:crosses val="autoZero"/>
        <c:auto val="1"/>
        <c:lblOffset val="100"/>
        <c:tickLblSkip val="1"/>
        <c:noMultiLvlLbl val="0"/>
      </c:catAx>
      <c:valAx>
        <c:axId val="376174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92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20525"/>
          <c:w val="0.583"/>
          <c:h val="0.784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ΛΕΥΚΩΣΙΑ_20/03/2012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ΔΙΑΓΡΑΜΜΑΤΑ_ΦΘΗΝΟΤΕΡΑ'!$B$151:$B$158</c:f>
              <c:strCache/>
            </c:strRef>
          </c:cat>
          <c:val>
            <c:numRef>
              <c:f>'3_ΚΥΚΛΙΚΑ ΔΙΑΓΡΑΜΜΑΤΑ_ΦΘΗΝΟΤΕΡΑ'!$C$151:$C$158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15"/>
          <c:w val="0.358"/>
          <c:h val="0.7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75"/>
          <c:y val="0.3135"/>
          <c:w val="0.4375"/>
          <c:h val="0.590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ΛΕΥΚΩΣΙΑ_20/03/2012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ΔΙΑΓΡΑΜΜΑΤΑ_ΦΘΗΝΟΤΕΡΑ'!$B$163:$B$170</c:f>
              <c:strCache/>
            </c:strRef>
          </c:cat>
          <c:val>
            <c:numRef>
              <c:f>'3_ΚΥΚΛΙΚΑ ΔΙΑΓΡΑΜΜΑΤΑ_ΦΘΗΝΟΤΕΡΑ'!$C$163:$C$170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325"/>
          <c:h val="0.7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2055"/>
          <c:w val="0.583"/>
          <c:h val="0.783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ΛΕΜΕΣΟΣ_20/03/2012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24"/>
          <c:w val="0.31325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"/>
          <c:y val="0.2685"/>
          <c:w val="0.47575"/>
          <c:h val="0.636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ΛΕΜΕΣΟΣ_20/03/2012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ΔΙΑΓΡΑΜΜΑΤΑ_ΦΘΗΝΟΤΕΡΑ'!$D$163:$D$168</c:f>
              <c:strCache/>
            </c:strRef>
          </c:cat>
          <c:val>
            <c:numRef>
              <c:f>'3_ΚΥΚΛΙΚΑ ΔΙΑΓΡΑΜΜΑΤΑ_ΦΘΗΝΟΤΕΡΑ'!$E$163:$E$168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175"/>
          <c:w val="0.313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20525"/>
          <c:w val="0.583"/>
          <c:h val="0.784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ΛΑΡΝΑΚΑ_20/03/2012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ΔΙΑΓΡΑΜΜΑΤΑ_ΦΘΗΝΟΤΕΡΑ'!$F$151:$F$155</c:f>
              <c:strCache/>
            </c:strRef>
          </c:cat>
          <c:val>
            <c:numRef>
              <c:f>'3_ΚΥΚΛΙΚΑ ΔΙΑΓΡΑΜΜΑΤΑ_ΦΘΗΝΟΤΕΡΑ'!$G$151:$G$155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13"/>
          <c:h val="0.7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825"/>
          <c:y val="0.298"/>
          <c:w val="0.453"/>
          <c:h val="0.608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ΛΑΡΝΑΚΑ_20/03/2012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ΔΙΑΓΡΑΜΜΑΤΑ_ΦΘΗΝΟΤΕΡΑ'!$F$163:$F$167</c:f>
              <c:strCache/>
            </c:strRef>
          </c:cat>
          <c:val>
            <c:numRef>
              <c:f>'3_ΚΥΚΛΙΚΑ ΔΙΑΓΡΑΜΜΑΤΑ_ΦΘΗΝΟΤΕΡΑ'!$G$163:$G$167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267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20525"/>
          <c:w val="0.583"/>
          <c:h val="0.784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ΠΑΦΟΣ_20/03/2012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5"/>
          <c:w val="0.341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5"/>
          <c:y val="0.3255"/>
          <c:w val="0.434"/>
          <c:h val="0.581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ΠΑΦΟΣ_20/03/2012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ΔΙΑΓΡΑΜΜΑΤΑ_ΦΘΗΝΟΤΕΡΑ'!$H$163:$H$168</c:f>
              <c:strCache/>
            </c:strRef>
          </c:cat>
          <c:val>
            <c:numRef>
              <c:f>'3_ΚΥΚΛΙΚΑ ΔΙΑΓΡΑΜΜΑΤΑ_ΦΘΗΝΟΤΕΡΑ'!$I$163:$I$168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20525"/>
          <c:w val="0.583"/>
          <c:h val="0.784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ΑΜΜΟΧΩΣΤΟΣ_20/03/2012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ΔΙΑΓΡΑΜΜΑΤΑ_ΦΘΗΝΟΤΕΡΑ'!$J$151:$J$154</c:f>
              <c:strCache/>
            </c:strRef>
          </c:cat>
          <c:val>
            <c:numRef>
              <c:f>'3_ΚΥΚΛΙΚΑ ΔΙΑΓΡΑΜΜΑΤΑ_ΦΘΗΝΟΤΕΡΑ'!$K$151:$K$154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23"/>
          <c:h val="0.6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05575"/>
          <c:w val="0.979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79 ΚΟΙΝΑ ΠΡΟΪΟΝΤΑ _ΛΕΥΚΩΣΙΑ 20/03/12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ΥΠΕΡ.'!$D$127:$D$134</c:f>
              <c:numCache/>
            </c:numRef>
          </c:val>
        </c:ser>
        <c:axId val="7845617"/>
        <c:axId val="3501690"/>
      </c:barChart>
      <c:catAx>
        <c:axId val="7845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01690"/>
        <c:crosses val="autoZero"/>
        <c:auto val="1"/>
        <c:lblOffset val="100"/>
        <c:tickLblSkip val="1"/>
        <c:noMultiLvlLbl val="0"/>
      </c:catAx>
      <c:valAx>
        <c:axId val="35016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8456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75"/>
          <c:y val="0.303"/>
          <c:w val="0.44325"/>
          <c:h val="0.596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ΑΜΜΟΧΩΣΤΟΣ_20/03/2012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ΔΙΑΓΡΑΜΜΑΤΑ_ΦΘΗΝΟΤΕΡΑ'!$J$163:$J$166</c:f>
              <c:strCache/>
            </c:strRef>
          </c:cat>
          <c:val>
            <c:numRef>
              <c:f>'3_ΚΥΚΛΙΚΑ ΔΙΑΓΡΑΜΜΑΤΑ_ΦΘΗΝΟΤΕΡΑ'!$K$163:$K$166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275"/>
          <c:y val="0.243"/>
          <c:w val="0.3435"/>
          <c:h val="0.6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11275"/>
          <c:w val="0.979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93 ΚΟΙΝΩΝ ΠΡΟΪΟΝΤΩΝ ΑΝΑ ΥΠΕΡΑΓOΡΑ ΛΕΜΕΣΟΥ 20/03/12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ΥΠΕΡ.'!$C$138:$C$143</c:f>
              <c:numCache/>
            </c:numRef>
          </c:val>
        </c:ser>
        <c:axId val="31515211"/>
        <c:axId val="15201444"/>
      </c:barChart>
      <c:catAx>
        <c:axId val="31515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201444"/>
        <c:crosses val="autoZero"/>
        <c:auto val="1"/>
        <c:lblOffset val="100"/>
        <c:tickLblSkip val="1"/>
        <c:noMultiLvlLbl val="0"/>
      </c:catAx>
      <c:valAx>
        <c:axId val="152014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515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062"/>
          <c:w val="0.979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93 ΚΟΙΝΑ ΠΡΟΪΟΝΤΑ _ΛΕΜΕΣΟΣ 20/03/12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ΥΠΕΡ.'!$D$138:$D$143</c:f>
              <c:numCache/>
            </c:numRef>
          </c:val>
        </c:ser>
        <c:axId val="2595269"/>
        <c:axId val="23357422"/>
      </c:barChart>
      <c:catAx>
        <c:axId val="259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357422"/>
        <c:crosses val="autoZero"/>
        <c:auto val="1"/>
        <c:lblOffset val="100"/>
        <c:tickLblSkip val="1"/>
        <c:noMultiLvlLbl val="0"/>
      </c:catAx>
      <c:valAx>
        <c:axId val="23357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95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1125"/>
          <c:w val="0.979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87 ΚΟΙΝΩΝ ΠΡΟΪΟΝΤΩΝ ΑΝΑ ΥΠΕΡΑΓOΡΑ ΛΑΡΝΑΚΑΣ 20/03/12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ΥΠΕΡ.'!$C$147:$C$151</c:f>
              <c:numCache/>
            </c:numRef>
          </c:val>
        </c:ser>
        <c:axId val="8890207"/>
        <c:axId val="12903000"/>
      </c:barChart>
      <c:catAx>
        <c:axId val="8890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903000"/>
        <c:crosses val="autoZero"/>
        <c:auto val="1"/>
        <c:lblOffset val="100"/>
        <c:tickLblSkip val="1"/>
        <c:noMultiLvlLbl val="0"/>
      </c:catAx>
      <c:valAx>
        <c:axId val="129030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8902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062"/>
          <c:w val="0.979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87 ΚΟΙΝΑ ΠΡΟΪΟΝΤΑ _ΛΑΡΝΑΚΑ 20/03/12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ΥΠΕΡ.'!$D$147:$D$151</c:f>
              <c:numCache/>
            </c:numRef>
          </c:val>
        </c:ser>
        <c:axId val="49018137"/>
        <c:axId val="38510050"/>
      </c:barChart>
      <c:catAx>
        <c:axId val="4901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510050"/>
        <c:crosses val="autoZero"/>
        <c:auto val="1"/>
        <c:lblOffset val="100"/>
        <c:tickLblSkip val="1"/>
        <c:noMultiLvlLbl val="0"/>
      </c:catAx>
      <c:valAx>
        <c:axId val="385100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018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062"/>
          <c:w val="0.979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60 ΚΟΙΝΩΝ ΠΡΟΪΟΝΤΩΝ ΑΝΑ ΥΠΕΡΑΓOΡΑ ΠΑΦΟΥ 20/03/12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ΥΠΕΡ.'!$C$155:$C$160</c:f>
              <c:numCache/>
            </c:numRef>
          </c:val>
        </c:ser>
        <c:axId val="11046131"/>
        <c:axId val="32306316"/>
      </c:barChart>
      <c:catAx>
        <c:axId val="1104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306316"/>
        <c:crosses val="autoZero"/>
        <c:auto val="1"/>
        <c:lblOffset val="100"/>
        <c:tickLblSkip val="1"/>
        <c:noMultiLvlLbl val="0"/>
      </c:catAx>
      <c:valAx>
        <c:axId val="323063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46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062"/>
          <c:w val="0.979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60 ΚΟΙΝΑ ΠΡΟΪΟΝΤΑ _ΠΑΦΟΣ 20/03/12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ΥΠΕΡ.'!$D$155:$D$160</c:f>
              <c:numCache/>
            </c:numRef>
          </c:val>
        </c:ser>
        <c:axId val="22321389"/>
        <c:axId val="66674774"/>
      </c:barChart>
      <c:catAx>
        <c:axId val="22321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674774"/>
        <c:crosses val="autoZero"/>
        <c:auto val="1"/>
        <c:lblOffset val="100"/>
        <c:tickLblSkip val="1"/>
        <c:noMultiLvlLbl val="0"/>
      </c:catAx>
      <c:valAx>
        <c:axId val="666747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3213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1125"/>
          <c:w val="0.979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44 ΚΟΙΝΩΝ ΠΡΟΪΟΝΤΩΝ ΑΝΑ ΥΠΕΡΑΓOΡΑ ΑΜΜΟΧΩΣΤΟΥ 20/03/12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ΥΠΕΡ.'!$C$164:$C$167</c:f>
              <c:numCache/>
            </c:numRef>
          </c:val>
        </c:ser>
        <c:axId val="63202055"/>
        <c:axId val="31947584"/>
      </c:barChart>
      <c:catAx>
        <c:axId val="63202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947584"/>
        <c:crosses val="autoZero"/>
        <c:auto val="1"/>
        <c:lblOffset val="100"/>
        <c:tickLblSkip val="1"/>
        <c:noMultiLvlLbl val="0"/>
      </c:catAx>
      <c:valAx>
        <c:axId val="31947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2020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600075</xdr:rowOff>
    </xdr:from>
    <xdr:to>
      <xdr:col>5</xdr:col>
      <xdr:colOff>1247775</xdr:colOff>
      <xdr:row>115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0" y="22764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</xdr:row>
      <xdr:rowOff>9525</xdr:rowOff>
    </xdr:from>
    <xdr:to>
      <xdr:col>9</xdr:col>
      <xdr:colOff>9525</xdr:colOff>
      <xdr:row>134</xdr:row>
      <xdr:rowOff>390525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76200" y="1257300"/>
          <a:ext cx="13916025" cy="26022300"/>
          <a:chOff x="10187" y="749704"/>
          <a:chExt cx="13660989" cy="2606822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0187" y="749704"/>
          <a:ext cx="6806588" cy="513544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6847512" y="756221"/>
          <a:ext cx="6810003" cy="513544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23848" y="5917730"/>
          <a:ext cx="6806588" cy="533095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6854342" y="5917730"/>
          <a:ext cx="6810003" cy="533095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34094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6864588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37509" y="16481880"/>
          <a:ext cx="6806588" cy="515499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6850927" y="16475363"/>
          <a:ext cx="6806588" cy="515499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23848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6850927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tabSelected="1" zoomScale="55" zoomScaleNormal="55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K17" sqref="K17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317"/>
      <c r="B1" s="317"/>
      <c r="C1" s="317"/>
      <c r="D1" s="317"/>
      <c r="E1" s="317"/>
    </row>
    <row r="2" spans="1:5" ht="21.75">
      <c r="A2" s="318" t="s">
        <v>78</v>
      </c>
      <c r="B2" s="318"/>
      <c r="C2" s="318"/>
      <c r="D2" s="318"/>
      <c r="E2" s="318"/>
    </row>
    <row r="3" spans="1:5" ht="34.5" customHeight="1">
      <c r="A3" s="274" t="s">
        <v>77</v>
      </c>
      <c r="B3" s="275">
        <v>40988</v>
      </c>
      <c r="C3" s="276"/>
      <c r="D3" s="276"/>
      <c r="E3" s="276"/>
    </row>
    <row r="4" spans="1:5" ht="21.75" customHeight="1" thickBot="1">
      <c r="A4" s="162"/>
      <c r="B4" s="163"/>
      <c r="C4" s="5"/>
      <c r="D4" s="5"/>
      <c r="E4" s="5"/>
    </row>
    <row r="5" spans="1:5" ht="22.5" thickBot="1">
      <c r="A5" s="114" t="s">
        <v>39</v>
      </c>
      <c r="B5" s="115">
        <v>79</v>
      </c>
      <c r="C5" s="112" t="s">
        <v>47</v>
      </c>
      <c r="D5" s="112"/>
      <c r="E5" s="113"/>
    </row>
    <row r="6" spans="1:5" ht="62.25" customHeight="1" thickBot="1">
      <c r="A6" s="116" t="s">
        <v>0</v>
      </c>
      <c r="B6" s="117" t="s">
        <v>2</v>
      </c>
      <c r="C6" s="118" t="s">
        <v>1</v>
      </c>
      <c r="D6" s="118" t="s">
        <v>4</v>
      </c>
      <c r="E6" s="118" t="s">
        <v>3</v>
      </c>
    </row>
    <row r="7" spans="1:5" ht="24.75" customHeight="1">
      <c r="A7" s="119" t="s">
        <v>117</v>
      </c>
      <c r="B7" s="120">
        <v>227.20999999999995</v>
      </c>
      <c r="C7" s="121">
        <v>100</v>
      </c>
      <c r="D7" s="122">
        <v>42</v>
      </c>
      <c r="E7" s="123">
        <v>11</v>
      </c>
    </row>
    <row r="8" spans="1:5" ht="24.75" customHeight="1">
      <c r="A8" s="124" t="s">
        <v>118</v>
      </c>
      <c r="B8" s="125">
        <v>234.03000000000011</v>
      </c>
      <c r="C8" s="126">
        <v>103.00162844945211</v>
      </c>
      <c r="D8" s="127">
        <v>12</v>
      </c>
      <c r="E8" s="128">
        <v>4</v>
      </c>
    </row>
    <row r="9" spans="1:5" ht="24.75" customHeight="1">
      <c r="A9" s="129" t="s">
        <v>119</v>
      </c>
      <c r="B9" s="130">
        <v>234.07999999999998</v>
      </c>
      <c r="C9" s="131">
        <v>103.02363452312841</v>
      </c>
      <c r="D9" s="132">
        <v>9</v>
      </c>
      <c r="E9" s="133">
        <v>2</v>
      </c>
    </row>
    <row r="10" spans="1:5" s="1" customFormat="1" ht="26.25" customHeight="1">
      <c r="A10" s="134" t="s">
        <v>120</v>
      </c>
      <c r="B10" s="135">
        <v>236.77999999999992</v>
      </c>
      <c r="C10" s="136">
        <v>104.21196250165045</v>
      </c>
      <c r="D10" s="137">
        <v>7</v>
      </c>
      <c r="E10" s="138">
        <v>1</v>
      </c>
    </row>
    <row r="11" spans="1:5" s="1" customFormat="1" ht="26.25" customHeight="1">
      <c r="A11" s="134" t="s">
        <v>121</v>
      </c>
      <c r="B11" s="135">
        <v>242.86000000000013</v>
      </c>
      <c r="C11" s="136">
        <v>106.88790106069284</v>
      </c>
      <c r="D11" s="137">
        <v>12</v>
      </c>
      <c r="E11" s="138">
        <v>4</v>
      </c>
    </row>
    <row r="12" spans="1:5" s="1" customFormat="1" ht="26.25" customHeight="1">
      <c r="A12" s="134" t="s">
        <v>122</v>
      </c>
      <c r="B12" s="135">
        <v>242.98000000000002</v>
      </c>
      <c r="C12" s="136">
        <v>106.94071563751598</v>
      </c>
      <c r="D12" s="137">
        <v>5</v>
      </c>
      <c r="E12" s="138">
        <v>1</v>
      </c>
    </row>
    <row r="13" spans="1:5" s="1" customFormat="1" ht="26.25" customHeight="1">
      <c r="A13" s="134" t="s">
        <v>123</v>
      </c>
      <c r="B13" s="135">
        <v>245.42000000000004</v>
      </c>
      <c r="C13" s="136">
        <v>108.01461203292112</v>
      </c>
      <c r="D13" s="137">
        <v>6</v>
      </c>
      <c r="E13" s="138">
        <v>2</v>
      </c>
    </row>
    <row r="14" spans="1:5" s="1" customFormat="1" ht="26.25" customHeight="1" thickBot="1">
      <c r="A14" s="142" t="s">
        <v>124</v>
      </c>
      <c r="B14" s="143">
        <v>246.49999999999994</v>
      </c>
      <c r="C14" s="144">
        <v>108.4899432243299</v>
      </c>
      <c r="D14" s="145">
        <v>5</v>
      </c>
      <c r="E14" s="146">
        <v>1</v>
      </c>
    </row>
    <row r="15" spans="1:5" ht="27" thickBot="1">
      <c r="A15" s="6"/>
      <c r="B15" s="192">
        <f>IF(AND(B7="",B8="",B9="",B10="",B11="",B12="",B13="",B14=""),"",IF(AND(B7&lt;=B8,B8&lt;=B9,B9&lt;=B10,B10&lt;=B11,B11&lt;=B12,B12&lt;=B13,B13&lt;=B14),"","ΠΡΟΣΟΧΗ ΤΑΞΙΝΟΜΗΣΗ"))</f>
      </c>
      <c r="C15" s="192">
        <f>IF(AND(C7="",C8="",C9="",C10="",C11="",C12="",C13="",C14=""),"",IF(AND(C7&lt;=C8,C8&lt;=C9,C9&lt;=C10,C10&lt;=C11,C11&lt;=C12,C12&lt;=C13,C13&lt;=C14),"","ΠΡΟΣΟΧΗ ΤΑΞΙΝΟΜΗΣΗ"))</f>
      </c>
      <c r="D15" s="7"/>
      <c r="E15" s="8"/>
    </row>
    <row r="16" spans="1:5" ht="22.5" thickBot="1">
      <c r="A16" s="114" t="s">
        <v>41</v>
      </c>
      <c r="B16" s="115">
        <v>93</v>
      </c>
      <c r="C16" s="112" t="s">
        <v>47</v>
      </c>
      <c r="D16" s="112"/>
      <c r="E16" s="113"/>
    </row>
    <row r="17" spans="1:5" ht="66" thickBot="1">
      <c r="A17" s="139" t="s">
        <v>0</v>
      </c>
      <c r="B17" s="140" t="s">
        <v>2</v>
      </c>
      <c r="C17" s="141" t="s">
        <v>1</v>
      </c>
      <c r="D17" s="141" t="s">
        <v>4</v>
      </c>
      <c r="E17" s="141" t="s">
        <v>3</v>
      </c>
    </row>
    <row r="18" spans="1:5" ht="24.75" customHeight="1">
      <c r="A18" s="119" t="s">
        <v>130</v>
      </c>
      <c r="B18" s="120">
        <v>301.32</v>
      </c>
      <c r="C18" s="121">
        <v>100</v>
      </c>
      <c r="D18" s="122">
        <v>43</v>
      </c>
      <c r="E18" s="123">
        <v>7</v>
      </c>
    </row>
    <row r="19" spans="1:5" ht="24.75" customHeight="1">
      <c r="A19" s="124" t="s">
        <v>131</v>
      </c>
      <c r="B19" s="125">
        <v>307.76</v>
      </c>
      <c r="C19" s="126">
        <v>102.13726271073942</v>
      </c>
      <c r="D19" s="127">
        <v>30</v>
      </c>
      <c r="E19" s="128">
        <v>7</v>
      </c>
    </row>
    <row r="20" spans="1:5" ht="24.75" customHeight="1">
      <c r="A20" s="124" t="s">
        <v>132</v>
      </c>
      <c r="B20" s="125">
        <v>311.15</v>
      </c>
      <c r="C20" s="126">
        <v>103.26231249170316</v>
      </c>
      <c r="D20" s="127">
        <v>30</v>
      </c>
      <c r="E20" s="128">
        <v>2</v>
      </c>
    </row>
    <row r="21" spans="1:5" ht="24.75" customHeight="1">
      <c r="A21" s="134" t="s">
        <v>133</v>
      </c>
      <c r="B21" s="135">
        <v>315</v>
      </c>
      <c r="C21" s="136">
        <v>104.54002389486257</v>
      </c>
      <c r="D21" s="137">
        <v>18</v>
      </c>
      <c r="E21" s="138">
        <v>2</v>
      </c>
    </row>
    <row r="22" spans="1:5" ht="24.75" customHeight="1">
      <c r="A22" s="134" t="s">
        <v>134</v>
      </c>
      <c r="B22" s="135">
        <v>317.51</v>
      </c>
      <c r="C22" s="136">
        <v>105.37302535510419</v>
      </c>
      <c r="D22" s="137">
        <v>11</v>
      </c>
      <c r="E22" s="138">
        <v>0</v>
      </c>
    </row>
    <row r="23" spans="1:5" ht="24.75" customHeight="1" thickBot="1">
      <c r="A23" s="142" t="s">
        <v>135</v>
      </c>
      <c r="B23" s="143">
        <v>318.15</v>
      </c>
      <c r="C23" s="144">
        <v>105.58542413381124</v>
      </c>
      <c r="D23" s="145">
        <v>17</v>
      </c>
      <c r="E23" s="146">
        <v>2</v>
      </c>
    </row>
    <row r="24" spans="1:5" ht="27" thickBot="1">
      <c r="A24" s="277"/>
      <c r="B24" s="192">
        <f>IF(AND(B18="",B19="",B20="",B21="",B22="",B23=""),"",IF(AND(B18&lt;=B19,B19&lt;=B20,B20&lt;=B21,B21&lt;=B22,B22&lt;=B23),"","ΠΡΟΣΟΧΗ ΤΑΞΙΝΟΜΗΣΗ"))</f>
      </c>
      <c r="C24" s="192">
        <f>IF(AND(C18="",C19="",C20="",C21="",C22="",C23=""),"",IF(AND(C18&lt;=C19,C19&lt;=C20,C20&lt;=C21,C21&lt;=C22,C22&lt;=C23),"","ΠΡΟΣΟΧΗ ΤΑΞΙΝΟΜΗΣΗ"))</f>
      </c>
      <c r="D24" s="7"/>
      <c r="E24" s="8"/>
    </row>
    <row r="25" spans="1:5" ht="22.5" thickBot="1">
      <c r="A25" s="114" t="s">
        <v>42</v>
      </c>
      <c r="B25" s="115">
        <v>87</v>
      </c>
      <c r="C25" s="112" t="s">
        <v>47</v>
      </c>
      <c r="D25" s="112"/>
      <c r="E25" s="113"/>
    </row>
    <row r="26" spans="1:5" ht="66" thickBot="1">
      <c r="A26" s="147" t="s">
        <v>0</v>
      </c>
      <c r="B26" s="148" t="s">
        <v>2</v>
      </c>
      <c r="C26" s="149" t="s">
        <v>1</v>
      </c>
      <c r="D26" s="141" t="s">
        <v>4</v>
      </c>
      <c r="E26" s="141" t="s">
        <v>3</v>
      </c>
    </row>
    <row r="27" spans="1:5" ht="24.75" customHeight="1">
      <c r="A27" s="119" t="s">
        <v>111</v>
      </c>
      <c r="B27" s="120">
        <v>272.59</v>
      </c>
      <c r="C27" s="121">
        <v>100</v>
      </c>
      <c r="D27" s="122">
        <v>62</v>
      </c>
      <c r="E27" s="123">
        <v>13</v>
      </c>
    </row>
    <row r="28" spans="1:5" ht="24.75" customHeight="1">
      <c r="A28" s="124" t="s">
        <v>112</v>
      </c>
      <c r="B28" s="150">
        <v>281.00000000000006</v>
      </c>
      <c r="C28" s="151">
        <v>103.08521956051216</v>
      </c>
      <c r="D28" s="152">
        <v>12</v>
      </c>
      <c r="E28" s="153">
        <v>1</v>
      </c>
    </row>
    <row r="29" spans="1:5" ht="24.75" customHeight="1">
      <c r="A29" s="124" t="s">
        <v>113</v>
      </c>
      <c r="B29" s="125">
        <v>284.59000000000003</v>
      </c>
      <c r="C29" s="126">
        <v>104.4022157819436</v>
      </c>
      <c r="D29" s="127">
        <v>19</v>
      </c>
      <c r="E29" s="128">
        <v>4</v>
      </c>
    </row>
    <row r="30" spans="1:5" ht="24.75" customHeight="1">
      <c r="A30" s="134" t="s">
        <v>114</v>
      </c>
      <c r="B30" s="154">
        <v>290.3700000000002</v>
      </c>
      <c r="C30" s="155">
        <v>106.52261638357982</v>
      </c>
      <c r="D30" s="156">
        <v>12</v>
      </c>
      <c r="E30" s="157">
        <v>1</v>
      </c>
    </row>
    <row r="31" spans="1:5" ht="24.75" customHeight="1" thickBot="1">
      <c r="A31" s="142" t="s">
        <v>115</v>
      </c>
      <c r="B31" s="158">
        <v>292.03</v>
      </c>
      <c r="C31" s="159">
        <v>107.13158956674859</v>
      </c>
      <c r="D31" s="160">
        <v>10</v>
      </c>
      <c r="E31" s="161">
        <v>4</v>
      </c>
    </row>
    <row r="32" spans="1:5" ht="27" thickBot="1">
      <c r="A32" s="6"/>
      <c r="B32" s="192">
        <f>IF(AND(B27="",B28="",B29="",B30="",B31=""),"",IF(AND(B27&lt;=B28,B28&lt;=B29,B29&lt;=B30,B30&lt;=B31),"","ΠΡΟΣΟΧΗ ΤΑΞΙΝΟΜΗΣΗ"))</f>
      </c>
      <c r="C32" s="192">
        <f>IF(AND(C27="",C28="",C29="",C30="",C31=""),"",IF(AND(C27&lt;=C28,C28&lt;=C29,C29&lt;=C30,C30&lt;=C31),"","ΠΡΟΣΟΧΗ ΤΑΞΙΝΟΜΗΣΗ"))</f>
      </c>
      <c r="D32" s="7"/>
      <c r="E32" s="8"/>
    </row>
    <row r="33" spans="1:5" ht="22.5" thickBot="1">
      <c r="A33" s="114" t="s">
        <v>43</v>
      </c>
      <c r="B33" s="115">
        <v>60</v>
      </c>
      <c r="C33" s="112" t="s">
        <v>40</v>
      </c>
      <c r="D33" s="112"/>
      <c r="E33" s="113"/>
    </row>
    <row r="34" spans="1:5" ht="66" thickBot="1">
      <c r="A34" s="147" t="s">
        <v>0</v>
      </c>
      <c r="B34" s="148" t="s">
        <v>2</v>
      </c>
      <c r="C34" s="149" t="s">
        <v>1</v>
      </c>
      <c r="D34" s="141" t="s">
        <v>4</v>
      </c>
      <c r="E34" s="141" t="s">
        <v>3</v>
      </c>
    </row>
    <row r="35" spans="1:5" ht="24.75" customHeight="1">
      <c r="A35" s="119" t="s">
        <v>86</v>
      </c>
      <c r="B35" s="120">
        <v>168.16999999999996</v>
      </c>
      <c r="C35" s="121">
        <v>100</v>
      </c>
      <c r="D35" s="122">
        <v>20</v>
      </c>
      <c r="E35" s="123">
        <v>5</v>
      </c>
    </row>
    <row r="36" spans="1:5" ht="24.75" customHeight="1">
      <c r="A36" s="124" t="s">
        <v>87</v>
      </c>
      <c r="B36" s="125">
        <v>170.68999999999997</v>
      </c>
      <c r="C36" s="126">
        <v>101.49848367723138</v>
      </c>
      <c r="D36" s="127">
        <v>11</v>
      </c>
      <c r="E36" s="128">
        <v>3</v>
      </c>
    </row>
    <row r="37" spans="1:5" ht="24.75" customHeight="1">
      <c r="A37" s="124" t="s">
        <v>88</v>
      </c>
      <c r="B37" s="125">
        <v>171.45</v>
      </c>
      <c r="C37" s="126">
        <v>101.95040732592022</v>
      </c>
      <c r="D37" s="127">
        <v>22</v>
      </c>
      <c r="E37" s="128">
        <v>8</v>
      </c>
    </row>
    <row r="38" spans="1:5" s="1" customFormat="1" ht="24.75" customHeight="1">
      <c r="A38" s="134" t="s">
        <v>89</v>
      </c>
      <c r="B38" s="135">
        <v>172.61000000000007</v>
      </c>
      <c r="C38" s="136">
        <v>102.64018552655058</v>
      </c>
      <c r="D38" s="137">
        <v>11</v>
      </c>
      <c r="E38" s="138">
        <v>3</v>
      </c>
    </row>
    <row r="39" spans="1:5" s="1" customFormat="1" ht="24.75" customHeight="1">
      <c r="A39" s="164" t="s">
        <v>90</v>
      </c>
      <c r="B39" s="165">
        <v>180.77999999999997</v>
      </c>
      <c r="C39" s="166">
        <v>107.49836474995541</v>
      </c>
      <c r="D39" s="167">
        <v>3</v>
      </c>
      <c r="E39" s="168">
        <v>0</v>
      </c>
    </row>
    <row r="40" spans="1:5" s="1" customFormat="1" ht="24.75" customHeight="1" thickBot="1">
      <c r="A40" s="142" t="s">
        <v>91</v>
      </c>
      <c r="B40" s="143">
        <v>183.48</v>
      </c>
      <c r="C40" s="144">
        <v>109.10388297556047</v>
      </c>
      <c r="D40" s="145">
        <v>3</v>
      </c>
      <c r="E40" s="146">
        <v>0</v>
      </c>
    </row>
    <row r="41" spans="1:5" ht="27" thickBot="1">
      <c r="A41" s="9"/>
      <c r="B41" s="192">
        <f>IF(AND(B35="",B36="",B37="",B38="",B39="",B40=""),"",IF(AND(B35&lt;=B36,B36&lt;=B37,B37&lt;=B38,B38&lt;=B39,B39&lt;=B40),"","ΠΡΟΣΟΧΗ ΤΑΞΙΝΟΜΗΣΗ"))</f>
      </c>
      <c r="C41" s="192">
        <f>IF(AND(C35="",C36="",C37="",C38="",C39="",C40=""),"",IF(AND(C35&lt;=C36,C36&lt;=C37,C37&lt;=C38,C38&lt;=C39,C39&lt;=C40),"","ΠΡΟΣΟΧΗ ΤΑΞΙΝΟΜΗΣΗ"))</f>
      </c>
      <c r="D41" s="10"/>
      <c r="E41" s="11"/>
    </row>
    <row r="42" spans="1:5" ht="22.5" thickBot="1">
      <c r="A42" s="114" t="s">
        <v>44</v>
      </c>
      <c r="B42" s="115">
        <v>44</v>
      </c>
      <c r="C42" s="112" t="s">
        <v>47</v>
      </c>
      <c r="D42" s="112"/>
      <c r="E42" s="113"/>
    </row>
    <row r="43" spans="1:5" ht="66" thickBot="1">
      <c r="A43" s="147" t="s">
        <v>0</v>
      </c>
      <c r="B43" s="148" t="s">
        <v>2</v>
      </c>
      <c r="C43" s="149" t="s">
        <v>1</v>
      </c>
      <c r="D43" s="141" t="s">
        <v>4</v>
      </c>
      <c r="E43" s="141" t="s">
        <v>3</v>
      </c>
    </row>
    <row r="44" spans="1:5" ht="24.75" customHeight="1">
      <c r="A44" s="119" t="s">
        <v>126</v>
      </c>
      <c r="B44" s="120">
        <v>125.32999999999997</v>
      </c>
      <c r="C44" s="121">
        <v>100</v>
      </c>
      <c r="D44" s="122">
        <v>25</v>
      </c>
      <c r="E44" s="123">
        <v>9</v>
      </c>
    </row>
    <row r="45" spans="1:5" ht="24.75" customHeight="1">
      <c r="A45" s="124" t="s">
        <v>127</v>
      </c>
      <c r="B45" s="125">
        <v>125.40000000000005</v>
      </c>
      <c r="C45" s="126">
        <v>100.05585254927</v>
      </c>
      <c r="D45" s="127">
        <v>12</v>
      </c>
      <c r="E45" s="128">
        <v>3</v>
      </c>
    </row>
    <row r="46" spans="1:5" ht="24.75" customHeight="1">
      <c r="A46" s="169" t="s">
        <v>128</v>
      </c>
      <c r="B46" s="170">
        <v>132.01000000000002</v>
      </c>
      <c r="C46" s="171">
        <v>105.32992898747311</v>
      </c>
      <c r="D46" s="172">
        <v>8</v>
      </c>
      <c r="E46" s="173">
        <v>2</v>
      </c>
    </row>
    <row r="47" spans="1:5" ht="24.75" customHeight="1" thickBot="1">
      <c r="A47" s="194" t="s">
        <v>129</v>
      </c>
      <c r="B47" s="158">
        <v>141.36</v>
      </c>
      <c r="C47" s="159">
        <v>112.79023378281342</v>
      </c>
      <c r="D47" s="160">
        <v>1</v>
      </c>
      <c r="E47" s="161">
        <v>1</v>
      </c>
    </row>
    <row r="48" spans="2:5" ht="31.5" customHeight="1">
      <c r="B48" s="193">
        <f>IF(AND(B44="",B45="",B46="",B47=""),"",IF(AND(B44&lt;=B45,B45&lt;=B46,B46&lt;=B47),"","ΠΡΟΣΟΧΗ ΤΑΞΙΝΟΜΗΣΗ"))</f>
      </c>
      <c r="C48" s="193">
        <f>IF(AND(C44="",C45="",C46="",C47=""),"",IF(AND(C44&lt;=C45,C45&lt;=C46,C46&lt;=C47),"","ΠΡΟΣΟΧΗ ΤΑΞΙΝΟΜΗΣΗ"))</f>
      </c>
      <c r="D48" s="46"/>
      <c r="E48" s="46"/>
    </row>
  </sheetData>
  <sheetProtection selectLockedCells="1" sort="0"/>
  <mergeCells count="2">
    <mergeCell ref="A1:E1"/>
    <mergeCell ref="A2:E2"/>
  </mergeCells>
  <conditionalFormatting sqref="B24:C24 B15:C15">
    <cfRule type="containsText" priority="5" dxfId="13" operator="containsText" stopIfTrue="1" text="ΠΡΟΣΟΧΗ ΤΑΞΙΝΟΜΗΣΗ">
      <formula>NOT(ISERROR(SEARCH("ΠΡΟΣΟΧΗ ΤΑΞΙΝΟΜΗΣΗ",B15)))</formula>
    </cfRule>
  </conditionalFormatting>
  <conditionalFormatting sqref="B32:C32">
    <cfRule type="containsText" priority="3" dxfId="13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13" operator="containsText" stopIfTrue="1" text="ΠΡΟΣΟΧΗ ΤΑΞΙΝΟΜΗΣΗ">
      <formula>NOT(ISERROR(SEARCH("ΠΡΟΣΟΧΗ ΤΑΞΙΝΟΜΗΣΗ",B41)))</formula>
    </cfRule>
  </conditionalFormatting>
  <conditionalFormatting sqref="B48:E48">
    <cfRule type="containsText" priority="1" dxfId="13" operator="containsText" stopIfTrue="1" text="ΠΡΟΣΟΧΗ ΤΑΞΙΝΟΜΗΣΗ">
      <formula>NOT(ISERROR(SEARCH("ΠΡΟΣΟΧΗ ΤΑΞΙΝΟΜΗΣΗ",B48)))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  <rowBreaks count="1" manualBreakCount="1">
    <brk id="4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8"/>
  <sheetViews>
    <sheetView showGridLines="0" zoomScale="55" zoomScaleNormal="55" zoomScaleSheetLayoutView="55" zoomScalePageLayoutView="0" workbookViewId="0" topLeftCell="A1">
      <pane ySplit="4" topLeftCell="A5" activePane="bottomLeft" state="frozen"/>
      <selection pane="topLeft" activeCell="A1" sqref="A1"/>
      <selection pane="bottomLeft" activeCell="C167" sqref="C167"/>
    </sheetView>
  </sheetViews>
  <sheetFormatPr defaultColWidth="9.140625" defaultRowHeight="15"/>
  <cols>
    <col min="1" max="1" width="40.140625" style="12" customWidth="1"/>
    <col min="2" max="2" width="132.00390625" style="12" customWidth="1"/>
    <col min="3" max="3" width="35.421875" style="12" customWidth="1"/>
    <col min="4" max="4" width="71.8515625" style="12" customWidth="1"/>
    <col min="5" max="5" width="22.00390625" style="12" customWidth="1"/>
    <col min="6" max="6" width="21.00390625" style="12" customWidth="1"/>
    <col min="7" max="27" width="12.00390625" style="12" customWidth="1"/>
    <col min="28" max="83" width="9.140625" style="12" customWidth="1"/>
    <col min="84" max="93" width="28.140625" style="12" hidden="1" customWidth="1"/>
    <col min="94" max="95" width="0" style="12" hidden="1" customWidth="1"/>
    <col min="96" max="16384" width="9.140625" style="12" customWidth="1"/>
  </cols>
  <sheetData>
    <row r="2" spans="1:6" ht="78.75" customHeight="1" thickBot="1">
      <c r="A2" s="322" t="s">
        <v>80</v>
      </c>
      <c r="B2" s="322"/>
      <c r="C2" s="322"/>
      <c r="D2" s="322"/>
      <c r="E2" s="322"/>
      <c r="F2" s="322"/>
    </row>
    <row r="3" spans="1:27" ht="38.25" customHeight="1" thickBot="1" thickTop="1">
      <c r="A3" s="319"/>
      <c r="B3" s="319"/>
      <c r="C3" s="319"/>
      <c r="D3" s="319"/>
      <c r="E3" s="319"/>
      <c r="F3" s="319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3" ht="49.5" customHeight="1" thickTop="1">
      <c r="A4" s="320" t="s">
        <v>5</v>
      </c>
      <c r="B4" s="320"/>
      <c r="C4" s="66" t="s">
        <v>84</v>
      </c>
    </row>
    <row r="5" ht="15"/>
    <row r="6" ht="15"/>
    <row r="7" ht="15"/>
    <row r="8" spans="34:95" ht="39.75" customHeight="1">
      <c r="AH8" s="67"/>
      <c r="AI8" s="67"/>
      <c r="AJ8" s="67"/>
      <c r="AK8" s="67"/>
      <c r="AL8" s="67"/>
      <c r="CL8" s="67"/>
      <c r="CM8" s="67"/>
      <c r="CN8" s="67"/>
      <c r="CO8" s="67"/>
      <c r="CP8" s="67"/>
      <c r="CQ8" s="67"/>
    </row>
    <row r="9" spans="33:95" ht="39.75" customHeight="1">
      <c r="AG9" s="67"/>
      <c r="AH9" s="67"/>
      <c r="AI9" s="67"/>
      <c r="AJ9" s="67"/>
      <c r="AK9" s="67"/>
      <c r="CF9" s="68" t="s">
        <v>25</v>
      </c>
      <c r="CG9" s="69">
        <f>'2_ΡΑΒΔΟΓΡΑΜΜΑΤΑ_ΚΑΤΑΤΑΞΗ ΥΠΕΡ.'!C125</f>
        <v>79</v>
      </c>
      <c r="CH9" s="68" t="s">
        <v>26</v>
      </c>
      <c r="CI9" s="68" t="s">
        <v>27</v>
      </c>
      <c r="CJ9" s="70" t="str">
        <f>C4</f>
        <v>20/03/12</v>
      </c>
      <c r="CK9" s="68"/>
      <c r="CL9" s="68" t="s">
        <v>28</v>
      </c>
      <c r="CM9" s="69">
        <f>'2_ΡΑΒΔΟΓΡΑΜΜΑΤΑ_ΚΑΤΑΤΑΞΗ ΥΠΕΡ.'!C125</f>
        <v>79</v>
      </c>
      <c r="CN9" s="68" t="s">
        <v>29</v>
      </c>
      <c r="CO9" s="68" t="s">
        <v>30</v>
      </c>
      <c r="CP9" s="68" t="str">
        <f>CJ9</f>
        <v>20/03/12</v>
      </c>
      <c r="CQ9" s="68"/>
    </row>
    <row r="10" spans="85:93" ht="39.75" customHeight="1">
      <c r="CG10" s="69">
        <f>'2_ΡΑΒΔΟΓΡΑΜΜΑΤΑ_ΚΑΤΑΤΑΞΗ ΥΠΕΡ.'!C136</f>
        <v>93</v>
      </c>
      <c r="CI10" s="68" t="s">
        <v>31</v>
      </c>
      <c r="CM10" s="69">
        <f>'2_ΡΑΒΔΟΓΡΑΜΜΑΤΑ_ΚΑΤΑΤΑΞΗ ΥΠΕΡ.'!C136</f>
        <v>93</v>
      </c>
      <c r="CO10" s="68" t="s">
        <v>32</v>
      </c>
    </row>
    <row r="11" spans="85:93" ht="39.75" customHeight="1">
      <c r="CG11" s="69">
        <f>'2_ΡΑΒΔΟΓΡΑΜΜΑΤΑ_ΚΑΤΑΤΑΞΗ ΥΠΕΡ.'!C145</f>
        <v>87</v>
      </c>
      <c r="CI11" s="68" t="s">
        <v>33</v>
      </c>
      <c r="CM11" s="69">
        <f>'2_ΡΑΒΔΟΓΡΑΜΜΑΤΑ_ΚΑΤΑΤΑΞΗ ΥΠΕΡ.'!C145</f>
        <v>87</v>
      </c>
      <c r="CO11" s="68" t="s">
        <v>34</v>
      </c>
    </row>
    <row r="12" spans="85:93" ht="39.75" customHeight="1">
      <c r="CG12" s="69">
        <f>'2_ΡΑΒΔΟΓΡΑΜΜΑΤΑ_ΚΑΤΑΤΑΞΗ ΥΠΕΡ.'!C153</f>
        <v>60</v>
      </c>
      <c r="CI12" s="68" t="s">
        <v>35</v>
      </c>
      <c r="CM12" s="69">
        <f>'2_ΡΑΒΔΟΓΡΑΜΜΑΤΑ_ΚΑΤΑΤΑΞΗ ΥΠΕΡ.'!C153</f>
        <v>60</v>
      </c>
      <c r="CO12" s="68" t="s">
        <v>36</v>
      </c>
    </row>
    <row r="13" spans="85:93" ht="39.75" customHeight="1">
      <c r="CG13" s="69">
        <f>'2_ΡΑΒΔΟΓΡΑΜΜΑΤΑ_ΚΑΤΑΤΑΞΗ ΥΠΕΡ.'!C162</f>
        <v>44</v>
      </c>
      <c r="CI13" s="68" t="s">
        <v>37</v>
      </c>
      <c r="CM13" s="69">
        <f>'2_ΡΑΒΔΟΓΡΑΜΜΑΤΑ_ΚΑΤΑΤΑΞΗ ΥΠΕΡ.'!C162</f>
        <v>44</v>
      </c>
      <c r="CO13" s="68" t="s">
        <v>38</v>
      </c>
    </row>
    <row r="14" ht="15"/>
    <row r="15" ht="15"/>
    <row r="16" spans="84:90" ht="23.25">
      <c r="CF16" s="71" t="str">
        <f>$CF$9&amp;$CG$9&amp;$CH$9&amp;CI9&amp;$CJ$9</f>
        <v>ΣΥΝΟΛΙΚΟ ΚΟΣΤΟΣ ΑΓΟΡΑΣ 79 ΚΟΙΝΩΝ ΠΡΟΪΟΝΤΩΝ ΑΝΑ ΥΠΕΡΑΓOΡΑ ΛΕΥΚΩΣΙΑΣ 20/03/12</v>
      </c>
      <c r="CL16" s="71" t="str">
        <f>$CL$9&amp;$CM$9&amp;$CN$9&amp;CO9&amp;$CP$9</f>
        <v>ΔΕΙΚΤΗΣ ΤΙΜΩΝ ΥΠΕΡΑΓΟΡΩΝ  ΓΙΑ 79 ΚΟΙΝΑ ΠΡΟΪΟΝΤΑ _ΛΕΥΚΩΣΙΑ 20/03/12</v>
      </c>
    </row>
    <row r="17" spans="84:90" ht="23.25">
      <c r="CF17" s="71" t="str">
        <f>$CF$9&amp;$CG$10&amp;$CH$9&amp;CI10&amp;$CJ$9</f>
        <v>ΣΥΝΟΛΙΚΟ ΚΟΣΤΟΣ ΑΓΟΡΑΣ 93 ΚΟΙΝΩΝ ΠΡΟΪΟΝΤΩΝ ΑΝΑ ΥΠΕΡΑΓOΡΑ ΛΕΜΕΣΟΥ 20/03/12</v>
      </c>
      <c r="CL17" s="71" t="str">
        <f>$CL$9&amp;$CM$10&amp;$CN$9&amp;CO10&amp;$CP$9</f>
        <v>ΔΕΙΚΤΗΣ ΤΙΜΩΝ ΥΠΕΡΑΓΟΡΩΝ  ΓΙΑ 93 ΚΟΙΝΑ ΠΡΟΪΟΝΤΑ _ΛΕΜΕΣΟΣ 20/03/12</v>
      </c>
    </row>
    <row r="18" spans="84:90" ht="23.25">
      <c r="CF18" s="71" t="str">
        <f>$CF$9&amp;$CG$11&amp;$CH$9&amp;CI11&amp;$CJ$9</f>
        <v>ΣΥΝΟΛΙΚΟ ΚΟΣΤΟΣ ΑΓΟΡΑΣ 87 ΚΟΙΝΩΝ ΠΡΟΪΟΝΤΩΝ ΑΝΑ ΥΠΕΡΑΓOΡΑ ΛΑΡΝΑΚΑΣ 20/03/12</v>
      </c>
      <c r="CL18" s="71" t="str">
        <f>$CL$9&amp;$CM$11&amp;$CN$9&amp;CO11&amp;$CP$9</f>
        <v>ΔΕΙΚΤΗΣ ΤΙΜΩΝ ΥΠΕΡΑΓΟΡΩΝ  ΓΙΑ 87 ΚΟΙΝΑ ΠΡΟΪΟΝΤΑ _ΛΑΡΝΑΚΑ 20/03/12</v>
      </c>
    </row>
    <row r="19" spans="84:90" ht="23.25">
      <c r="CF19" s="71" t="str">
        <f>$CF$9&amp;$CG$12&amp;$CH$9&amp;CI12&amp;$CJ$9</f>
        <v>ΣΥΝΟΛΙΚΟ ΚΟΣΤΟΣ ΑΓΟΡΑΣ 60 ΚΟΙΝΩΝ ΠΡΟΪΟΝΤΩΝ ΑΝΑ ΥΠΕΡΑΓOΡΑ ΠΑΦΟΥ 20/03/12</v>
      </c>
      <c r="CL19" s="71" t="str">
        <f>$CL$9&amp;$CM$12&amp;$CN$9&amp;CO12&amp;$CP$9</f>
        <v>ΔΕΙΚΤΗΣ ΤΙΜΩΝ ΥΠΕΡΑΓΟΡΩΝ  ΓΙΑ 60 ΚΟΙΝΑ ΠΡΟΪΟΝΤΑ _ΠΑΦΟΣ 20/03/12</v>
      </c>
    </row>
    <row r="20" spans="84:90" ht="23.25">
      <c r="CF20" s="71" t="str">
        <f>$CF$9&amp;$CG$13&amp;$CH$9&amp;CI13&amp;$CJ$9</f>
        <v>ΣΥΝΟΛΙΚΟ ΚΟΣΤΟΣ ΑΓΟΡΑΣ 44 ΚΟΙΝΩΝ ΠΡΟΪΟΝΤΩΝ ΑΝΑ ΥΠΕΡΑΓOΡΑ ΑΜΜΟΧΩΣΤΟΥ 20/03/12</v>
      </c>
      <c r="CL20" s="71" t="str">
        <f>$CL$9&amp;$CM$13&amp;$CN$9&amp;CO13&amp;$CP$9</f>
        <v>ΔΕΙΚΤΗΣ ΤΙΜΩΝ ΥΠΕΡΑΓΟΡΩΝ  ΓΙΑ 44 ΚΟΙΝΑ ΠΡΟΪΟΝΤΑ _ΑΜΜΟΧΩΣΤΟΣ  20/03/12</v>
      </c>
    </row>
    <row r="21" ht="23.25">
      <c r="CF21" s="71"/>
    </row>
    <row r="22" ht="23.25">
      <c r="CF22" s="71"/>
    </row>
    <row r="23" ht="15">
      <c r="AC23" s="72"/>
    </row>
    <row r="24" ht="15">
      <c r="AC24" s="72"/>
    </row>
    <row r="25" ht="15">
      <c r="AC25" s="72"/>
    </row>
    <row r="26" ht="15">
      <c r="AC26" s="72"/>
    </row>
    <row r="27" ht="15">
      <c r="AC27" s="72"/>
    </row>
    <row r="28" ht="15">
      <c r="AC28" s="72"/>
    </row>
    <row r="29" ht="15">
      <c r="AC29" s="72"/>
    </row>
    <row r="30" ht="15">
      <c r="AC30" s="72"/>
    </row>
    <row r="31" ht="15">
      <c r="AC31" s="72"/>
    </row>
    <row r="32" ht="15">
      <c r="AC32" s="72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21" t="s">
        <v>79</v>
      </c>
      <c r="C123" s="321"/>
      <c r="D123" s="321"/>
    </row>
    <row r="124" spans="2:3" ht="36" customHeight="1" thickBot="1">
      <c r="B124" s="73" t="s">
        <v>14</v>
      </c>
      <c r="C124" s="74" t="str">
        <f>C4</f>
        <v>20/03/12</v>
      </c>
    </row>
    <row r="125" spans="2:4" ht="47.25" customHeight="1" thickBot="1">
      <c r="B125" s="75" t="s">
        <v>39</v>
      </c>
      <c r="C125" s="76">
        <v>79</v>
      </c>
      <c r="D125" s="77" t="s">
        <v>40</v>
      </c>
    </row>
    <row r="126" spans="2:4" ht="59.25" customHeight="1" thickBot="1">
      <c r="B126" s="78" t="s">
        <v>0</v>
      </c>
      <c r="C126" s="79" t="s">
        <v>2</v>
      </c>
      <c r="D126" s="80" t="s">
        <v>1</v>
      </c>
    </row>
    <row r="127" spans="2:4" ht="47.25" customHeight="1">
      <c r="B127" s="81" t="s">
        <v>117</v>
      </c>
      <c r="C127" s="82">
        <v>227.20999999999995</v>
      </c>
      <c r="D127" s="83">
        <v>100</v>
      </c>
    </row>
    <row r="128" spans="2:4" ht="47.25" customHeight="1">
      <c r="B128" s="84" t="s">
        <v>118</v>
      </c>
      <c r="C128" s="85">
        <v>234.03000000000011</v>
      </c>
      <c r="D128" s="86">
        <v>103.00162844945211</v>
      </c>
    </row>
    <row r="129" spans="2:4" ht="47.25" customHeight="1">
      <c r="B129" s="87" t="s">
        <v>119</v>
      </c>
      <c r="C129" s="88">
        <v>234.07999999999998</v>
      </c>
      <c r="D129" s="89">
        <v>103.02363452312841</v>
      </c>
    </row>
    <row r="130" spans="2:4" ht="47.25" customHeight="1">
      <c r="B130" s="90" t="s">
        <v>120</v>
      </c>
      <c r="C130" s="91">
        <v>236.77999999999992</v>
      </c>
      <c r="D130" s="92">
        <v>104.21196250165045</v>
      </c>
    </row>
    <row r="131" spans="2:4" ht="47.25" customHeight="1">
      <c r="B131" s="90" t="s">
        <v>121</v>
      </c>
      <c r="C131" s="91">
        <v>242.86000000000013</v>
      </c>
      <c r="D131" s="92">
        <v>106.88790106069284</v>
      </c>
    </row>
    <row r="132" spans="2:4" ht="47.25" customHeight="1">
      <c r="B132" s="90" t="s">
        <v>122</v>
      </c>
      <c r="C132" s="91">
        <v>242.98000000000002</v>
      </c>
      <c r="D132" s="92">
        <v>106.94071563751598</v>
      </c>
    </row>
    <row r="133" spans="2:4" ht="47.25" customHeight="1">
      <c r="B133" s="90" t="s">
        <v>123</v>
      </c>
      <c r="C133" s="91">
        <v>245.42000000000004</v>
      </c>
      <c r="D133" s="92">
        <v>108.01461203292112</v>
      </c>
    </row>
    <row r="134" spans="2:4" ht="47.25" customHeight="1">
      <c r="B134" s="90" t="s">
        <v>124</v>
      </c>
      <c r="C134" s="91">
        <v>246.49999999999994</v>
      </c>
      <c r="D134" s="92">
        <v>108.4899432243299</v>
      </c>
    </row>
    <row r="135" spans="2:4" ht="47.25" customHeight="1" thickBot="1">
      <c r="B135" s="93"/>
      <c r="C135" s="195">
        <f>IF(AND(C127="",C128="",C129="",C130="",C131="",C132="",C133="",C134=""),"",IF(AND(C127&lt;=C128,C128&lt;=C129,C129&lt;=C130,C130&lt;=C131,C131&lt;=C132,C132&lt;=C133,C133&lt;=C134),"","ΠΡΟΣΟΧΗ ΤΑΞΙΝΟΜΗΣΗ"))</f>
      </c>
      <c r="D135" s="195">
        <f>IF(AND(D127="",D128="",D129="",D130="",D131="",D132="",D133="",D134=""),"",IF(AND(D127&lt;=D128,D128&lt;=D129,D129&lt;=D130,D130&lt;=D131,D131&lt;=D132,D132&lt;=D133,D133&lt;=D134),"","ΠΡΟΣΟΧΗ ΤΑΞΙΝΟΜΗΣΗ"))</f>
      </c>
    </row>
    <row r="136" spans="2:4" ht="47.25" customHeight="1" thickBot="1">
      <c r="B136" s="75" t="s">
        <v>41</v>
      </c>
      <c r="C136" s="76">
        <v>93</v>
      </c>
      <c r="D136" s="77" t="s">
        <v>40</v>
      </c>
    </row>
    <row r="137" spans="2:4" ht="59.25" customHeight="1" thickBot="1">
      <c r="B137" s="94" t="s">
        <v>0</v>
      </c>
      <c r="C137" s="79" t="s">
        <v>2</v>
      </c>
      <c r="D137" s="95" t="s">
        <v>1</v>
      </c>
    </row>
    <row r="138" spans="2:4" ht="47.25" customHeight="1">
      <c r="B138" s="81" t="s">
        <v>130</v>
      </c>
      <c r="C138" s="82">
        <v>301.32</v>
      </c>
      <c r="D138" s="83">
        <v>100</v>
      </c>
    </row>
    <row r="139" spans="2:4" ht="47.25" customHeight="1">
      <c r="B139" s="84" t="s">
        <v>131</v>
      </c>
      <c r="C139" s="85">
        <v>307.76</v>
      </c>
      <c r="D139" s="86">
        <v>102.13726271073942</v>
      </c>
    </row>
    <row r="140" spans="2:4" ht="47.25" customHeight="1">
      <c r="B140" s="84" t="s">
        <v>132</v>
      </c>
      <c r="C140" s="85">
        <v>311.15</v>
      </c>
      <c r="D140" s="86">
        <v>103.26231249170316</v>
      </c>
    </row>
    <row r="141" spans="2:4" ht="47.25" customHeight="1">
      <c r="B141" s="90" t="s">
        <v>133</v>
      </c>
      <c r="C141" s="91">
        <v>315</v>
      </c>
      <c r="D141" s="92">
        <v>104.54002389486257</v>
      </c>
    </row>
    <row r="142" spans="2:4" ht="47.25" customHeight="1">
      <c r="B142" s="90" t="s">
        <v>134</v>
      </c>
      <c r="C142" s="91">
        <v>317.51</v>
      </c>
      <c r="D142" s="92">
        <v>105.37302535510419</v>
      </c>
    </row>
    <row r="143" spans="2:4" ht="47.25" customHeight="1" thickBot="1">
      <c r="B143" s="96" t="s">
        <v>135</v>
      </c>
      <c r="C143" s="97">
        <v>318.15</v>
      </c>
      <c r="D143" s="98">
        <v>105.58542413381124</v>
      </c>
    </row>
    <row r="144" spans="2:4" ht="47.25" customHeight="1" thickBot="1">
      <c r="B144" s="99"/>
      <c r="C144" s="192">
        <f>IF(AND(C138="",C139="",C140="",C141="",C142="",C143=""),"",IF(AND(C138&lt;=C139,C139&lt;=C140,C140&lt;=C141,C141&lt;=C142,C142&lt;=C143),"","ΠΡΟΣΟΧΗ ΤΑΞΙΝΟΜΗΣΗ"))</f>
      </c>
      <c r="D144" s="192">
        <f>IF(AND(D138="",D139="",D140="",D141="",D142="",D143=""),"",IF(AND(D138&lt;=D139,D139&lt;=D140,D140&lt;=D141,D141&lt;=D142,D142&lt;=D143),"","ΠΡΟΣΟΧΗ ΤΑΞΙΝΟΜΗΣΗ"))</f>
      </c>
    </row>
    <row r="145" spans="2:4" ht="47.25" customHeight="1" thickBot="1">
      <c r="B145" s="75" t="s">
        <v>42</v>
      </c>
      <c r="C145" s="76">
        <v>87</v>
      </c>
      <c r="D145" s="77" t="s">
        <v>40</v>
      </c>
    </row>
    <row r="146" spans="2:4" ht="59.25" customHeight="1" thickBot="1">
      <c r="B146" s="94" t="s">
        <v>0</v>
      </c>
      <c r="C146" s="100" t="s">
        <v>2</v>
      </c>
      <c r="D146" s="95" t="s">
        <v>1</v>
      </c>
    </row>
    <row r="147" spans="2:4" ht="47.25" customHeight="1">
      <c r="B147" s="87" t="s">
        <v>111</v>
      </c>
      <c r="C147" s="88">
        <v>272.59</v>
      </c>
      <c r="D147" s="89">
        <v>100</v>
      </c>
    </row>
    <row r="148" spans="2:4" ht="47.25" customHeight="1">
      <c r="B148" s="84" t="s">
        <v>112</v>
      </c>
      <c r="C148" s="85">
        <v>281.00000000000006</v>
      </c>
      <c r="D148" s="86">
        <v>103.08521956051216</v>
      </c>
    </row>
    <row r="149" spans="2:4" ht="47.25" customHeight="1">
      <c r="B149" s="84" t="s">
        <v>113</v>
      </c>
      <c r="C149" s="85">
        <v>284.59000000000003</v>
      </c>
      <c r="D149" s="86">
        <v>104.4022157819436</v>
      </c>
    </row>
    <row r="150" spans="2:4" ht="47.25" customHeight="1">
      <c r="B150" s="101" t="s">
        <v>114</v>
      </c>
      <c r="C150" s="102">
        <v>290.3700000000002</v>
      </c>
      <c r="D150" s="103">
        <v>106.52261638357982</v>
      </c>
    </row>
    <row r="151" spans="2:4" ht="47.25" customHeight="1" thickBot="1">
      <c r="B151" s="104" t="s">
        <v>115</v>
      </c>
      <c r="C151" s="105">
        <v>292.03</v>
      </c>
      <c r="D151" s="106">
        <v>107.13158956674859</v>
      </c>
    </row>
    <row r="152" spans="2:4" ht="47.25" customHeight="1" thickBot="1">
      <c r="B152" s="99"/>
      <c r="C152" s="192">
        <f>IF(AND(C147="",C148="",C149="",C150="",C151=""),"",IF(AND(C147&lt;=C148,C148&lt;=C149,C149&lt;=C150,C150&lt;=C151),"","ΠΡΟΣΟΧΗ ΤΑΞΙΝΟΜΗΣΗ"))</f>
      </c>
      <c r="D152" s="192">
        <f>IF(AND(D147="",D148="",D149="",D150="",D151=""),"",IF(AND(D147&lt;=D148,D148&lt;=D149,D149&lt;=D150,D150&lt;=D151),"","ΠΡΟΣΟΧΗ ΤΑΞΙΝΟΜΗΣΗ"))</f>
      </c>
    </row>
    <row r="153" spans="2:4" ht="47.25" customHeight="1" thickBot="1">
      <c r="B153" s="75" t="s">
        <v>43</v>
      </c>
      <c r="C153" s="76">
        <v>60</v>
      </c>
      <c r="D153" s="77" t="s">
        <v>40</v>
      </c>
    </row>
    <row r="154" spans="2:4" ht="59.25" customHeight="1" thickBot="1">
      <c r="B154" s="78" t="s">
        <v>0</v>
      </c>
      <c r="C154" s="79" t="s">
        <v>2</v>
      </c>
      <c r="D154" s="80" t="s">
        <v>1</v>
      </c>
    </row>
    <row r="155" spans="2:4" ht="47.25" customHeight="1">
      <c r="B155" s="107" t="s">
        <v>86</v>
      </c>
      <c r="C155" s="82">
        <v>168.16999999999996</v>
      </c>
      <c r="D155" s="83">
        <v>100</v>
      </c>
    </row>
    <row r="156" spans="2:4" ht="47.25" customHeight="1">
      <c r="B156" s="84" t="s">
        <v>87</v>
      </c>
      <c r="C156" s="85">
        <v>170.68999999999997</v>
      </c>
      <c r="D156" s="86">
        <v>101.49848367723138</v>
      </c>
    </row>
    <row r="157" spans="2:4" ht="47.25" customHeight="1">
      <c r="B157" s="84" t="s">
        <v>88</v>
      </c>
      <c r="C157" s="85">
        <v>171.45</v>
      </c>
      <c r="D157" s="86">
        <v>101.95040732592022</v>
      </c>
    </row>
    <row r="158" spans="2:4" ht="47.25" customHeight="1">
      <c r="B158" s="278" t="s">
        <v>89</v>
      </c>
      <c r="C158" s="279">
        <v>172.61000000000007</v>
      </c>
      <c r="D158" s="280">
        <v>102.64018552655058</v>
      </c>
    </row>
    <row r="159" spans="2:4" ht="47.25" customHeight="1">
      <c r="B159" s="90" t="s">
        <v>90</v>
      </c>
      <c r="C159" s="91">
        <v>180.77999999999997</v>
      </c>
      <c r="D159" s="92">
        <v>107.49836474995541</v>
      </c>
    </row>
    <row r="160" spans="2:4" ht="47.25" customHeight="1" thickBot="1">
      <c r="B160" s="96" t="s">
        <v>91</v>
      </c>
      <c r="C160" s="97">
        <v>183.48</v>
      </c>
      <c r="D160" s="98">
        <v>109.10388297556047</v>
      </c>
    </row>
    <row r="161" spans="2:4" ht="47.25" customHeight="1" thickBot="1">
      <c r="B161" s="99"/>
      <c r="C161" s="192">
        <f>IF(AND(C155="",C156="",C157="",C158="",C160=""),"",IF(AND(C155&lt;=C156,C156&lt;=C157,C157&lt;=C158,C158&lt;=C160),"","ΠΡΟΣΟΧΗ ΤΑΞΙΝΟΜΗΣΗ"))</f>
      </c>
      <c r="D161" s="192">
        <f>IF(AND(D155="",D156="",D157="",D158="",D160=""),"",IF(AND(D155&lt;=D156,D156&lt;=D157,D157&lt;=D158,D158&lt;=D160),"","ΠΡΟΣΟΧΗ ΤΑΞΙΝΟΜΗΣΗ"))</f>
      </c>
    </row>
    <row r="162" spans="2:4" ht="47.25" customHeight="1" thickBot="1">
      <c r="B162" s="75" t="s">
        <v>44</v>
      </c>
      <c r="C162" s="76">
        <v>44</v>
      </c>
      <c r="D162" s="108" t="s">
        <v>40</v>
      </c>
    </row>
    <row r="163" spans="2:4" ht="59.25" customHeight="1" thickBot="1">
      <c r="B163" s="78" t="s">
        <v>0</v>
      </c>
      <c r="C163" s="79" t="s">
        <v>2</v>
      </c>
      <c r="D163" s="80" t="s">
        <v>1</v>
      </c>
    </row>
    <row r="164" spans="2:4" ht="47.25" customHeight="1">
      <c r="B164" s="81" t="s">
        <v>126</v>
      </c>
      <c r="C164" s="82">
        <v>125.32999999999997</v>
      </c>
      <c r="D164" s="83">
        <v>100</v>
      </c>
    </row>
    <row r="165" spans="2:4" ht="47.25" customHeight="1">
      <c r="B165" s="84" t="s">
        <v>127</v>
      </c>
      <c r="C165" s="85">
        <v>125.40000000000005</v>
      </c>
      <c r="D165" s="86">
        <v>100.05585254927</v>
      </c>
    </row>
    <row r="166" spans="2:4" ht="47.25" customHeight="1">
      <c r="B166" s="174" t="s">
        <v>128</v>
      </c>
      <c r="C166" s="175">
        <v>132.01000000000002</v>
      </c>
      <c r="D166" s="176">
        <v>105.32992898747311</v>
      </c>
    </row>
    <row r="167" spans="2:4" ht="47.25" customHeight="1" thickBot="1">
      <c r="B167" s="104" t="s">
        <v>129</v>
      </c>
      <c r="C167" s="105">
        <v>141.36</v>
      </c>
      <c r="D167" s="106">
        <v>112.79023378281342</v>
      </c>
    </row>
    <row r="168" spans="3:4" ht="35.25" customHeight="1">
      <c r="C168" s="193">
        <f>IF(AND(C164="",C165="",C166="",C167=""),"",IF(AND(C164&lt;=C165,C165&lt;=C166,C166&lt;=C167),"","ΠΡΟΣΟΧΗ ΤΑΞΙΝΟΜΗΣΗ"))</f>
      </c>
      <c r="D168" s="193">
        <f>IF(AND(D164="",D165="",D166="",D167=""),"",IF(AND(D164&lt;=D165,D165&lt;=D166,D166&lt;=D167),"","ΠΡΟΣΟΧΗ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5:D135">
    <cfRule type="containsText" priority="5" dxfId="13" operator="containsText" stopIfTrue="1" text="ΠΡΟΣΟΧΗ ΤΑΞΙΝΟΜΗΣΗ">
      <formula>NOT(ISERROR(SEARCH("ΠΡΟΣΟΧΗ ΤΑΞΙΝΟΜΗΣΗ",C135)))</formula>
    </cfRule>
  </conditionalFormatting>
  <conditionalFormatting sqref="C144:D144">
    <cfRule type="containsText" priority="4" dxfId="13" operator="containsText" stopIfTrue="1" text="ΠΡΟΣΟΧΗ ΤΑΞΙΝΟΜΗΣΗ">
      <formula>NOT(ISERROR(SEARCH("ΠΡΟΣΟΧΗ ΤΑΞΙΝΟΜΗΣΗ",C144)))</formula>
    </cfRule>
  </conditionalFormatting>
  <conditionalFormatting sqref="C152:D152">
    <cfRule type="containsText" priority="3" dxfId="13" operator="containsText" stopIfTrue="1" text="ΠΡΟΣΟΧΗ ΤΑΞΙΝΟΜΗΣΗ">
      <formula>NOT(ISERROR(SEARCH("ΠΡΟΣΟΧΗ ΤΑΞΙΝΟΜΗΣΗ",C152)))</formula>
    </cfRule>
  </conditionalFormatting>
  <conditionalFormatting sqref="C161:D161">
    <cfRule type="containsText" priority="2" dxfId="13" operator="containsText" stopIfTrue="1" text="ΠΡΟΣΟΧΗ ΤΑΞΙΝΟΜΗΣΗ">
      <formula>NOT(ISERROR(SEARCH("ΠΡΟΣΟΧΗ ΤΑΞΙΝΟΜΗΣΗ",C161)))</formula>
    </cfRule>
  </conditionalFormatting>
  <conditionalFormatting sqref="C168:D168">
    <cfRule type="containsText" priority="1" dxfId="13" operator="containsText" stopIfTrue="1" text="ΠΡΟΣΟΧΗ ΤΑΞΙΝΟΜΗΣΗ">
      <formula>NOT(ISERROR(SEARCH("ΠΡΟΣΟΧΗ ΤΑΞΙΝΟΜΗΣΗ",C168)))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71"/>
  <sheetViews>
    <sheetView showGridLines="0" zoomScale="55" zoomScaleNormal="55" zoomScaleSheetLayoutView="55" workbookViewId="0" topLeftCell="A1">
      <selection activeCell="J164" sqref="J164"/>
    </sheetView>
  </sheetViews>
  <sheetFormatPr defaultColWidth="9.140625" defaultRowHeight="15"/>
  <cols>
    <col min="1" max="1" width="12.57421875" style="12" customWidth="1"/>
    <col min="2" max="2" width="35.8515625" style="12" customWidth="1"/>
    <col min="3" max="3" width="13.00390625" style="12" customWidth="1"/>
    <col min="4" max="4" width="35.8515625" style="12" customWidth="1"/>
    <col min="5" max="5" width="13.00390625" style="12" customWidth="1"/>
    <col min="6" max="6" width="35.8515625" style="12" customWidth="1"/>
    <col min="7" max="7" width="13.00390625" style="12" customWidth="1"/>
    <col min="8" max="8" width="35.8515625" style="12" customWidth="1"/>
    <col min="9" max="9" width="14.7109375" style="12" customWidth="1"/>
    <col min="10" max="10" width="35.8515625" style="12" customWidth="1"/>
    <col min="11" max="11" width="13.00390625" style="12" customWidth="1"/>
    <col min="12" max="22" width="9.421875" style="12" customWidth="1"/>
    <col min="23" max="23" width="8.57421875" style="12" customWidth="1"/>
    <col min="24" max="24" width="9.140625" style="12" customWidth="1"/>
    <col min="25" max="25" width="13.140625" style="12" customWidth="1"/>
    <col min="26" max="74" width="9.140625" style="12" customWidth="1"/>
    <col min="75" max="76" width="13.140625" style="12" customWidth="1"/>
    <col min="77" max="77" width="15.140625" style="12" customWidth="1"/>
    <col min="78" max="88" width="9.140625" style="12" customWidth="1"/>
    <col min="89" max="16384" width="9.140625" style="12" customWidth="1"/>
  </cols>
  <sheetData>
    <row r="1" ht="15.75" thickBot="1"/>
    <row r="2" spans="1:25" s="109" customFormat="1" ht="48.75" customHeight="1" thickBot="1">
      <c r="A2" s="323" t="s">
        <v>81</v>
      </c>
      <c r="B2" s="324"/>
      <c r="C2" s="324"/>
      <c r="D2" s="324"/>
      <c r="E2" s="324"/>
      <c r="F2" s="324"/>
      <c r="G2" s="324"/>
      <c r="H2" s="324"/>
      <c r="I2" s="325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Y2" s="111"/>
    </row>
    <row r="3" spans="2:5" ht="18.75">
      <c r="B3" s="326" t="s">
        <v>5</v>
      </c>
      <c r="C3" s="326"/>
      <c r="D3" s="326"/>
      <c r="E3" s="13" t="s">
        <v>85</v>
      </c>
    </row>
    <row r="4" ht="15"/>
    <row r="5" ht="15"/>
    <row r="6" ht="15"/>
    <row r="7" ht="15">
      <c r="BY7" s="12" t="s">
        <v>6</v>
      </c>
    </row>
    <row r="8" spans="75:82" ht="19.5">
      <c r="BW8" s="14" t="s">
        <v>7</v>
      </c>
      <c r="BX8" s="14" t="s">
        <v>8</v>
      </c>
      <c r="BY8" s="15" t="str">
        <f>BY7&amp;E3</f>
        <v>_20/03/2012</v>
      </c>
      <c r="CB8" s="14" t="s">
        <v>9</v>
      </c>
      <c r="CC8" s="14" t="s">
        <v>8</v>
      </c>
      <c r="CD8" s="14" t="str">
        <f>BY8</f>
        <v>_20/03/2012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09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ΛΕΥΚΩΣΙΑ_20/03/2012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ΛΕΜΕΣΟΣ_20/03/2012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ΛΑΡΝΑΚΑ_20/03/2012</v>
      </c>
      <c r="BY17" s="14"/>
    </row>
    <row r="18" ht="18.75">
      <c r="BW18" s="16" t="str">
        <f>BW8&amp;BX11&amp;BY8</f>
        <v>ΑΡΙΘΜΟΣ ΠΡΟÏΟΝΤΩΝ ΠΟΥ ΕΙΝΑΙ ΦΘΗΝΟΤΕΡΗ Η ΥΠΕΡΑΓΟΡΑ ΠΑΦΟΣ_20/03/2012</v>
      </c>
    </row>
    <row r="19" ht="18.75">
      <c r="BW19" s="16" t="str">
        <f>BW8&amp;BX12&amp;BY8</f>
        <v>ΑΡΙΘΜΟΣ ΠΡΟÏΟΝΤΩΝ ΠΟΥ ΕΙΝΑΙ ΦΘΗΝΟΤΕΡΗ Η ΥΠΕΡΑΓΟΡΑ ΑΜΜΟΧΩΣΤΟΣ_20/03/2012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ΛΕΥΚΩΣΙΑ_20/03/2012</v>
      </c>
    </row>
    <row r="25" ht="18.75">
      <c r="BW25" s="16" t="str">
        <f>CB8&amp;CC9&amp;CD8</f>
        <v>ΑΡΙΘΜΟΣ ΚΑΤΗΓΟΡIΩΝ ΠΟΥ ΕΙΝΑΙ ΦΘΗΝΟΤΕΡΗ Η ΥΠΕΡΑΓΟΡΑ  ΛΕΜΕΣΟΣ_20/03/2012</v>
      </c>
    </row>
    <row r="26" ht="18.75">
      <c r="BW26" s="16" t="str">
        <f>CB8&amp;CC10&amp;CD8</f>
        <v>ΑΡΙΘΜΟΣ ΚΑΤΗΓΟΡIΩΝ ΠΟΥ ΕΙΝΑΙ ΦΘΗΝΟΤΕΡΗ Η ΥΠΕΡΑΓΟΡΑ  ΛΑΡΝΑΚΑ_20/03/2012</v>
      </c>
    </row>
    <row r="27" ht="18.75">
      <c r="BW27" s="16" t="str">
        <f>CB8&amp;CC11&amp;CD8</f>
        <v>ΑΡΙΘΜΟΣ ΚΑΤΗΓΟΡIΩΝ ΠΟΥ ΕΙΝΑΙ ΦΘΗΝΟΤΕΡΗ Η ΥΠΕΡΑΓΟΡΑ  ΠΑΦΟΣ_20/03/2012</v>
      </c>
    </row>
    <row r="28" ht="18.75">
      <c r="BW28" s="16" t="str">
        <f>CB8&amp;CC12&amp;CD8</f>
        <v>ΑΡΙΘΜΟΣ ΚΑΤΗΓΟΡIΩΝ ΠΟΥ ΕΙΝΑΙ ΦΘΗΝΟΤΕΡΗ Η ΥΠΕΡΑΓΟΡΑ  ΑΜΜΟΧΩΣΤΟΣ_20/03/2012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20/03/2012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27" t="s">
        <v>45</v>
      </c>
      <c r="C148" s="328"/>
      <c r="D148" s="328"/>
      <c r="E148" s="328"/>
      <c r="F148" s="328"/>
      <c r="G148" s="328"/>
      <c r="H148" s="328"/>
      <c r="I148" s="328"/>
      <c r="J148" s="328"/>
      <c r="K148" s="329"/>
    </row>
    <row r="149" spans="2:11" ht="15.75">
      <c r="B149" s="330" t="s">
        <v>15</v>
      </c>
      <c r="C149" s="331"/>
      <c r="D149" s="332" t="s">
        <v>16</v>
      </c>
      <c r="E149" s="333"/>
      <c r="F149" s="332" t="s">
        <v>17</v>
      </c>
      <c r="G149" s="333"/>
      <c r="H149" s="332" t="s">
        <v>18</v>
      </c>
      <c r="I149" s="333"/>
      <c r="J149" s="334" t="s">
        <v>19</v>
      </c>
      <c r="K149" s="335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117</v>
      </c>
      <c r="C151" s="30">
        <v>42</v>
      </c>
      <c r="D151" s="31" t="s">
        <v>130</v>
      </c>
      <c r="E151" s="32">
        <v>43</v>
      </c>
      <c r="F151" s="31" t="s">
        <v>111</v>
      </c>
      <c r="G151" s="32">
        <v>62</v>
      </c>
      <c r="H151" s="31" t="s">
        <v>88</v>
      </c>
      <c r="I151" s="32">
        <v>22</v>
      </c>
      <c r="J151" s="33" t="s">
        <v>126</v>
      </c>
      <c r="K151" s="34">
        <v>25</v>
      </c>
    </row>
    <row r="152" spans="2:11" ht="66" customHeight="1">
      <c r="B152" s="29" t="s">
        <v>121</v>
      </c>
      <c r="C152" s="30">
        <v>12</v>
      </c>
      <c r="D152" s="31" t="s">
        <v>132</v>
      </c>
      <c r="E152" s="32">
        <v>30</v>
      </c>
      <c r="F152" s="35" t="s">
        <v>113</v>
      </c>
      <c r="G152" s="36">
        <v>19</v>
      </c>
      <c r="H152" s="31" t="s">
        <v>86</v>
      </c>
      <c r="I152" s="32">
        <v>20</v>
      </c>
      <c r="J152" s="37" t="s">
        <v>127</v>
      </c>
      <c r="K152" s="38">
        <v>12</v>
      </c>
    </row>
    <row r="153" spans="2:11" ht="66" customHeight="1">
      <c r="B153" s="29" t="s">
        <v>118</v>
      </c>
      <c r="C153" s="30">
        <v>12</v>
      </c>
      <c r="D153" s="31" t="s">
        <v>131</v>
      </c>
      <c r="E153" s="32">
        <v>30</v>
      </c>
      <c r="F153" s="35" t="s">
        <v>112</v>
      </c>
      <c r="G153" s="36">
        <v>12</v>
      </c>
      <c r="H153" s="31" t="s">
        <v>87</v>
      </c>
      <c r="I153" s="32">
        <v>11</v>
      </c>
      <c r="J153" s="33" t="s">
        <v>128</v>
      </c>
      <c r="K153" s="38">
        <v>8</v>
      </c>
    </row>
    <row r="154" spans="2:11" ht="66" customHeight="1">
      <c r="B154" s="29" t="s">
        <v>119</v>
      </c>
      <c r="C154" s="30">
        <v>9</v>
      </c>
      <c r="D154" s="31" t="s">
        <v>133</v>
      </c>
      <c r="E154" s="32">
        <v>18</v>
      </c>
      <c r="F154" s="35" t="s">
        <v>114</v>
      </c>
      <c r="G154" s="36">
        <v>12</v>
      </c>
      <c r="H154" s="31" t="s">
        <v>89</v>
      </c>
      <c r="I154" s="32">
        <v>11</v>
      </c>
      <c r="J154" s="33" t="s">
        <v>129</v>
      </c>
      <c r="K154" s="34">
        <v>1</v>
      </c>
    </row>
    <row r="155" spans="2:11" ht="66" customHeight="1">
      <c r="B155" s="29" t="s">
        <v>120</v>
      </c>
      <c r="C155" s="30">
        <v>7</v>
      </c>
      <c r="D155" s="31" t="s">
        <v>135</v>
      </c>
      <c r="E155" s="32">
        <v>17</v>
      </c>
      <c r="F155" s="35" t="s">
        <v>115</v>
      </c>
      <c r="G155" s="36">
        <v>10</v>
      </c>
      <c r="H155" s="31" t="s">
        <v>91</v>
      </c>
      <c r="I155" s="32">
        <v>3</v>
      </c>
      <c r="J155" s="33"/>
      <c r="K155" s="34"/>
    </row>
    <row r="156" spans="2:11" ht="66" customHeight="1">
      <c r="B156" s="29" t="s">
        <v>123</v>
      </c>
      <c r="C156" s="30">
        <v>6</v>
      </c>
      <c r="D156" s="31" t="s">
        <v>134</v>
      </c>
      <c r="E156" s="32">
        <v>11</v>
      </c>
      <c r="F156" s="35"/>
      <c r="G156" s="36"/>
      <c r="H156" s="31" t="s">
        <v>90</v>
      </c>
      <c r="I156" s="32">
        <v>3</v>
      </c>
      <c r="J156" s="33"/>
      <c r="K156" s="34"/>
    </row>
    <row r="157" spans="2:11" ht="66" customHeight="1">
      <c r="B157" s="177" t="s">
        <v>122</v>
      </c>
      <c r="C157" s="178">
        <v>5</v>
      </c>
      <c r="D157" s="179"/>
      <c r="E157" s="180"/>
      <c r="F157" s="181"/>
      <c r="G157" s="182"/>
      <c r="H157" s="179"/>
      <c r="I157" s="180"/>
      <c r="J157" s="183"/>
      <c r="K157" s="184"/>
    </row>
    <row r="158" spans="2:11" ht="66" customHeight="1" thickBot="1">
      <c r="B158" s="39" t="s">
        <v>124</v>
      </c>
      <c r="C158" s="40">
        <v>5</v>
      </c>
      <c r="D158" s="41"/>
      <c r="E158" s="42"/>
      <c r="F158" s="41"/>
      <c r="G158" s="42"/>
      <c r="H158" s="41"/>
      <c r="I158" s="42"/>
      <c r="J158" s="43"/>
      <c r="K158" s="44"/>
    </row>
    <row r="159" spans="2:11" ht="27" thickBot="1">
      <c r="B159" s="45"/>
      <c r="C159" s="195">
        <f>IF(AND(C151="",C152="",C153="",C154="",C155="",C156="",C157="",C158=""),"",IF(AND(C151&gt;=C152,C152&gt;=C153,C153&gt;=C154,C154&gt;=C155,C155&gt;=C156,C156&gt;=C157,C157&gt;=C158),"","ΠΡΟΣΟΧΗ ΤΑΞΙΝΟΜΗΣΗ"))</f>
      </c>
      <c r="D159" s="45"/>
      <c r="E159" s="195">
        <f>IF(AND(E151="",E152="",E153="",E154="",E155="",E156="",E157="",E158=""),"",IF(AND(E151&gt;=E152,E152&gt;=E153,E153&gt;=E154,E154&gt;=E155,E155&gt;=E156,E156&gt;=E157,E157&gt;=E158),"","ΠΡΟΣΟΧΗ ΤΑΞΙΝΟΜΗΣΗ"))</f>
      </c>
      <c r="F159" s="45"/>
      <c r="G159" s="195">
        <f>IF(AND(G151="",G152="",G153="",G154="",G155="",G156="",G157="",G158=""),"",IF(AND(G151&gt;=G152,G152&gt;=G153,G153&gt;=G154,G154&gt;=G155,G155&gt;=G156,G156&gt;=G157,G157&gt;=G158),"","ΠΡΟΣΟΧΗ ΤΑΞΙΝΟΜΗΣΗ"))</f>
      </c>
      <c r="H159" s="45"/>
      <c r="I159" s="195">
        <f>IF(AND(I151="",I152="",I153="",I154="",I155="",I156="",I157="",I158=""),"",IF(AND(I151&gt;=I152,I152&gt;=I153,I153&gt;=I154,I154&gt;=I155,I155&gt;=I156,I156&gt;=I157,I157&gt;=I158),"","ΠΡΟΣΟΧΗ ΤΑΞΙΝΟΜΗΣΗ"))</f>
      </c>
      <c r="J159" s="45"/>
      <c r="K159" s="195">
        <f>IF(AND(K151="",K152="",K153="",K154="",K155="",K156="",K157="",K158=""),"",IF(AND(K151&gt;=K152,K152&gt;=K153,K153&gt;=K154,K154&gt;=K155,K155&gt;=K156,K156&gt;=K157,K157&gt;=K158),"","ΠΡΟΣΟΧΗ ΤΑΞΙΝΟΜΗΣΗ"))</f>
      </c>
    </row>
    <row r="160" spans="2:11" ht="45" customHeight="1" thickBot="1">
      <c r="B160" s="327" t="s">
        <v>46</v>
      </c>
      <c r="C160" s="328"/>
      <c r="D160" s="328"/>
      <c r="E160" s="328"/>
      <c r="F160" s="328"/>
      <c r="G160" s="328"/>
      <c r="H160" s="328"/>
      <c r="I160" s="328"/>
      <c r="J160" s="328"/>
      <c r="K160" s="329"/>
    </row>
    <row r="161" spans="2:11" ht="15.75">
      <c r="B161" s="336" t="s">
        <v>15</v>
      </c>
      <c r="C161" s="337"/>
      <c r="D161" s="332" t="s">
        <v>16</v>
      </c>
      <c r="E161" s="333"/>
      <c r="F161" s="332" t="s">
        <v>17</v>
      </c>
      <c r="G161" s="333"/>
      <c r="H161" s="332" t="s">
        <v>18</v>
      </c>
      <c r="I161" s="333"/>
      <c r="J161" s="338" t="s">
        <v>19</v>
      </c>
      <c r="K161" s="339"/>
    </row>
    <row r="162" spans="2:11" ht="39" thickBot="1">
      <c r="B162" s="47" t="s">
        <v>0</v>
      </c>
      <c r="C162" s="48" t="s">
        <v>83</v>
      </c>
      <c r="D162" s="49" t="s">
        <v>0</v>
      </c>
      <c r="E162" s="48" t="s">
        <v>83</v>
      </c>
      <c r="F162" s="49" t="s">
        <v>0</v>
      </c>
      <c r="G162" s="48" t="s">
        <v>83</v>
      </c>
      <c r="H162" s="49" t="s">
        <v>0</v>
      </c>
      <c r="I162" s="48" t="s">
        <v>83</v>
      </c>
      <c r="J162" s="50" t="s">
        <v>0</v>
      </c>
      <c r="K162" s="48" t="s">
        <v>83</v>
      </c>
    </row>
    <row r="163" spans="2:11" ht="66" customHeight="1">
      <c r="B163" s="51" t="s">
        <v>117</v>
      </c>
      <c r="C163" s="52">
        <v>11</v>
      </c>
      <c r="D163" s="53" t="s">
        <v>130</v>
      </c>
      <c r="E163" s="54">
        <v>7</v>
      </c>
      <c r="F163" s="53" t="s">
        <v>111</v>
      </c>
      <c r="G163" s="54">
        <v>13</v>
      </c>
      <c r="H163" s="53" t="s">
        <v>88</v>
      </c>
      <c r="I163" s="54">
        <v>8</v>
      </c>
      <c r="J163" s="55" t="s">
        <v>126</v>
      </c>
      <c r="K163" s="56">
        <v>9</v>
      </c>
    </row>
    <row r="164" spans="2:11" ht="66" customHeight="1">
      <c r="B164" s="57" t="s">
        <v>121</v>
      </c>
      <c r="C164" s="58">
        <v>4</v>
      </c>
      <c r="D164" s="35" t="s">
        <v>131</v>
      </c>
      <c r="E164" s="36">
        <v>7</v>
      </c>
      <c r="F164" s="35" t="s">
        <v>115</v>
      </c>
      <c r="G164" s="36">
        <v>4</v>
      </c>
      <c r="H164" s="35" t="s">
        <v>86</v>
      </c>
      <c r="I164" s="36">
        <v>5</v>
      </c>
      <c r="J164" s="59" t="s">
        <v>127</v>
      </c>
      <c r="K164" s="38">
        <v>3</v>
      </c>
    </row>
    <row r="165" spans="2:11" ht="66" customHeight="1">
      <c r="B165" s="57" t="s">
        <v>118</v>
      </c>
      <c r="C165" s="58">
        <v>4</v>
      </c>
      <c r="D165" s="35" t="s">
        <v>133</v>
      </c>
      <c r="E165" s="36">
        <v>2</v>
      </c>
      <c r="F165" s="60" t="s">
        <v>113</v>
      </c>
      <c r="G165" s="61">
        <v>4</v>
      </c>
      <c r="H165" s="35" t="s">
        <v>87</v>
      </c>
      <c r="I165" s="36">
        <v>3</v>
      </c>
      <c r="J165" s="59" t="s">
        <v>128</v>
      </c>
      <c r="K165" s="38">
        <v>2</v>
      </c>
    </row>
    <row r="166" spans="2:11" ht="66" customHeight="1">
      <c r="B166" s="57" t="s">
        <v>123</v>
      </c>
      <c r="C166" s="58">
        <v>2</v>
      </c>
      <c r="D166" s="35" t="s">
        <v>132</v>
      </c>
      <c r="E166" s="36">
        <v>2</v>
      </c>
      <c r="F166" s="35" t="s">
        <v>112</v>
      </c>
      <c r="G166" s="36">
        <v>1</v>
      </c>
      <c r="H166" s="35" t="s">
        <v>89</v>
      </c>
      <c r="I166" s="36">
        <v>3</v>
      </c>
      <c r="J166" s="59" t="s">
        <v>129</v>
      </c>
      <c r="K166" s="38">
        <v>1</v>
      </c>
    </row>
    <row r="167" spans="2:11" ht="66" customHeight="1">
      <c r="B167" s="57" t="s">
        <v>119</v>
      </c>
      <c r="C167" s="58">
        <v>2</v>
      </c>
      <c r="D167" s="35" t="s">
        <v>135</v>
      </c>
      <c r="E167" s="36">
        <v>2</v>
      </c>
      <c r="F167" s="35" t="s">
        <v>114</v>
      </c>
      <c r="G167" s="36">
        <v>1</v>
      </c>
      <c r="H167" s="35" t="s">
        <v>91</v>
      </c>
      <c r="I167" s="36">
        <v>0</v>
      </c>
      <c r="J167" s="62"/>
      <c r="K167" s="38"/>
    </row>
    <row r="168" spans="2:11" ht="66" customHeight="1">
      <c r="B168" s="185" t="s">
        <v>122</v>
      </c>
      <c r="C168" s="186">
        <v>1</v>
      </c>
      <c r="D168" s="181" t="s">
        <v>134</v>
      </c>
      <c r="E168" s="182">
        <v>0</v>
      </c>
      <c r="F168" s="187"/>
      <c r="G168" s="188"/>
      <c r="H168" s="181" t="s">
        <v>90</v>
      </c>
      <c r="I168" s="182">
        <v>0</v>
      </c>
      <c r="J168" s="189"/>
      <c r="K168" s="190"/>
    </row>
    <row r="169" spans="2:11" ht="66" customHeight="1">
      <c r="B169" s="185" t="s">
        <v>124</v>
      </c>
      <c r="C169" s="186">
        <v>1</v>
      </c>
      <c r="D169" s="181"/>
      <c r="E169" s="182"/>
      <c r="F169" s="187"/>
      <c r="G169" s="188"/>
      <c r="H169" s="181"/>
      <c r="I169" s="182"/>
      <c r="J169" s="189"/>
      <c r="K169" s="190"/>
    </row>
    <row r="170" spans="2:11" ht="66" customHeight="1" thickBot="1">
      <c r="B170" s="39" t="s">
        <v>120</v>
      </c>
      <c r="C170" s="40">
        <v>1</v>
      </c>
      <c r="D170" s="41"/>
      <c r="E170" s="42"/>
      <c r="F170" s="41"/>
      <c r="G170" s="42"/>
      <c r="H170" s="41"/>
      <c r="I170" s="42"/>
      <c r="J170" s="63"/>
      <c r="K170" s="44"/>
    </row>
    <row r="171" spans="3:11" ht="31.5" customHeight="1">
      <c r="C171" s="195">
        <f>IF(AND(C163="",C164="",C165="",C166="",C167="",C168="",C169="",C170=""),"",IF(AND(C163&gt;=C164,C164&gt;=C165,C165&gt;=C166,C166&gt;=C167,C167&gt;=C168,C168&gt;=C169,C169&gt;=C170),"","ΠΡΟΣΟΧΗ ΤΑΞΙΝΟΜΗΣΗ"))</f>
      </c>
      <c r="E171" s="195">
        <f>IF(AND(E163="",E164="",E165="",E166="",E167="",E168="",E169="",E170=""),"",IF(AND(E163&gt;=E164,E164&gt;=E165,E165&gt;=E166,E166&gt;=E167,E167&gt;=E168,E168&gt;=E169,E169&gt;=E170),"","ΠΡΟΣΟΧΗ ΤΑΞΙΝΟΜΗΣΗ"))</f>
      </c>
      <c r="G171" s="195">
        <f>IF(AND(G163="",G164="",G165="",G166="",G167="",G168="",G169="",G170=""),"",IF(AND(G163&gt;=G164,G164&gt;=G165,G165&gt;=G166,G166&gt;=G167,G167&gt;=G168,G168&gt;=G169,G169&gt;=G170),"","ΠΡΟΣΟΧΗ ΤΑΞΙΝΟΜΗΣΗ"))</f>
      </c>
      <c r="I171" s="195">
        <f>IF(AND(I163="",I164="",I165="",I166="",I167="",I168="",I169="",I170=""),"",IF(AND(I163&gt;=I164,I164&gt;=I165,I165&gt;=I166,I166&gt;=I167,I167&gt;=I168,I168&gt;=I169,I169&gt;=I170),"","ΠΡΟΣΟΧΗ ΤΑΞΙΝΟΜΗΣΗ"))</f>
      </c>
      <c r="K171" s="195">
        <f>IF(AND(K163="",K164="",K165="",K166="",K167="",K168="",K169="",K170=""),"",IF(AND(K163&gt;=K164,K164&gt;=K165,K165&gt;=K166,K166&gt;=K167,K167&gt;=K168,K168&gt;=K169,K169&gt;=K170),"","ΠΡΟΣΟΧΗ ΤΑΞΙΝΟΜΗΣΗ"))</f>
      </c>
    </row>
  </sheetData>
  <sheetProtection password="CC6F" sheet="1" selectLockedCells="1" sort="0"/>
  <mergeCells count="14">
    <mergeCell ref="B160:K160"/>
    <mergeCell ref="B161:C161"/>
    <mergeCell ref="D161:E161"/>
    <mergeCell ref="F161:G161"/>
    <mergeCell ref="H161:I161"/>
    <mergeCell ref="J161:K161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9">
    <cfRule type="containsText" priority="4" dxfId="13" operator="containsText" stopIfTrue="1" text="ΠΡΟΣΟΧΗ ΤΑΞΙΝΟΜΗΣΗ">
      <formula>NOT(ISERROR(SEARCH("ΠΡΟΣΟΧΗ ΤΑΞΙΝΟΜΗΣΗ",C159)))</formula>
    </cfRule>
  </conditionalFormatting>
  <conditionalFormatting sqref="K159 I159 G159 E159">
    <cfRule type="containsText" priority="2" dxfId="13" operator="containsText" stopIfTrue="1" text="ΠΡΟΣΟΧΗ ΤΑΞΙΝΟΜΗΣΗ">
      <formula>NOT(ISERROR(SEARCH("ΠΡΟΣΟΧΗ ΤΑΞΙΝΟΜΗΣΗ",E159)))</formula>
    </cfRule>
  </conditionalFormatting>
  <conditionalFormatting sqref="K171 I171 G171 E171 C171">
    <cfRule type="containsText" priority="1" dxfId="13" operator="containsText" stopIfTrue="1" text="ΠΡΟΣΟΧΗ ΤΑΞΙΝΟΜΗΣΗ">
      <formula>NOT(ISERROR(SEARCH("ΠΡΟΣΟΧΗ ΤΑΞΙΝΟΜΗΣΗ",C171)))</formula>
    </cfRule>
  </conditionalFormatting>
  <printOptions horizontalCentered="1"/>
  <pageMargins left="0.3937007874015748" right="0.3937007874015748" top="0.5511811023622047" bottom="0.1968503937007874" header="0.2755905511811024" footer="0.31496062992125984"/>
  <pageSetup horizontalDpi="300" verticalDpi="3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17"/>
  <sheetViews>
    <sheetView showGridLines="0" view="pageBreakPreview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R66" sqref="R66"/>
    </sheetView>
  </sheetViews>
  <sheetFormatPr defaultColWidth="9.140625" defaultRowHeight="15"/>
  <cols>
    <col min="1" max="1" width="4.28125" style="196" bestFit="1" customWidth="1"/>
    <col min="2" max="2" width="57.28125" style="197" customWidth="1"/>
    <col min="3" max="3" width="17.8515625" style="196" customWidth="1"/>
    <col min="4" max="8" width="11.140625" style="196" customWidth="1"/>
    <col min="9" max="9" width="13.28125" style="196" customWidth="1"/>
    <col min="10" max="14" width="11.140625" style="196" customWidth="1"/>
    <col min="15" max="15" width="10.28125" style="196" customWidth="1"/>
    <col min="16" max="16384" width="9.140625" style="198" customWidth="1"/>
  </cols>
  <sheetData>
    <row r="1" ht="13.5" thickBot="1"/>
    <row r="2" spans="1:15" ht="24" customHeight="1" thickBot="1">
      <c r="A2" s="370" t="s">
        <v>82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2"/>
    </row>
    <row r="3" spans="2:3" ht="17.25" customHeight="1">
      <c r="B3" s="261" t="s">
        <v>14</v>
      </c>
      <c r="C3" s="287">
        <v>40988</v>
      </c>
    </row>
    <row r="4" ht="13.5" thickBot="1"/>
    <row r="5" spans="1:19" ht="16.5" thickBot="1">
      <c r="A5" s="348" t="s">
        <v>125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50"/>
    </row>
    <row r="6" spans="1:22" s="197" customFormat="1" ht="34.5" customHeight="1">
      <c r="A6" s="360" t="s">
        <v>21</v>
      </c>
      <c r="B6" s="361"/>
      <c r="C6" s="344" t="s">
        <v>48</v>
      </c>
      <c r="D6" s="345"/>
      <c r="E6" s="344" t="s">
        <v>49</v>
      </c>
      <c r="F6" s="345"/>
      <c r="G6" s="344" t="s">
        <v>50</v>
      </c>
      <c r="H6" s="345"/>
      <c r="I6" s="344" t="s">
        <v>51</v>
      </c>
      <c r="J6" s="345"/>
      <c r="K6" s="344" t="s">
        <v>52</v>
      </c>
      <c r="L6" s="345"/>
      <c r="M6" s="344" t="s">
        <v>53</v>
      </c>
      <c r="N6" s="345"/>
      <c r="O6" s="344" t="s">
        <v>54</v>
      </c>
      <c r="P6" s="345"/>
      <c r="Q6" s="344" t="s">
        <v>55</v>
      </c>
      <c r="R6" s="345"/>
      <c r="S6" s="341" t="s">
        <v>22</v>
      </c>
      <c r="T6" s="199"/>
      <c r="U6" s="340"/>
      <c r="V6" s="340"/>
    </row>
    <row r="7" spans="1:22" s="197" customFormat="1" ht="34.5" customHeight="1">
      <c r="A7" s="362"/>
      <c r="B7" s="363"/>
      <c r="C7" s="346"/>
      <c r="D7" s="347"/>
      <c r="E7" s="346"/>
      <c r="F7" s="347"/>
      <c r="G7" s="346"/>
      <c r="H7" s="347"/>
      <c r="I7" s="346"/>
      <c r="J7" s="347"/>
      <c r="K7" s="346"/>
      <c r="L7" s="347"/>
      <c r="M7" s="346"/>
      <c r="N7" s="347"/>
      <c r="O7" s="346"/>
      <c r="P7" s="347"/>
      <c r="Q7" s="346"/>
      <c r="R7" s="347"/>
      <c r="S7" s="342"/>
      <c r="T7" s="199"/>
      <c r="U7" s="340"/>
      <c r="V7" s="340"/>
    </row>
    <row r="8" spans="1:22" ht="13.5" customHeight="1" thickBot="1">
      <c r="A8" s="364"/>
      <c r="B8" s="365"/>
      <c r="C8" s="200" t="s">
        <v>23</v>
      </c>
      <c r="D8" s="201" t="s">
        <v>24</v>
      </c>
      <c r="E8" s="202" t="s">
        <v>23</v>
      </c>
      <c r="F8" s="201" t="s">
        <v>24</v>
      </c>
      <c r="G8" s="202" t="s">
        <v>23</v>
      </c>
      <c r="H8" s="201" t="s">
        <v>24</v>
      </c>
      <c r="I8" s="202" t="s">
        <v>23</v>
      </c>
      <c r="J8" s="201" t="s">
        <v>24</v>
      </c>
      <c r="K8" s="202" t="s">
        <v>23</v>
      </c>
      <c r="L8" s="201" t="s">
        <v>24</v>
      </c>
      <c r="M8" s="202" t="s">
        <v>23</v>
      </c>
      <c r="N8" s="203" t="s">
        <v>24</v>
      </c>
      <c r="O8" s="202" t="s">
        <v>23</v>
      </c>
      <c r="P8" s="201" t="s">
        <v>24</v>
      </c>
      <c r="Q8" s="202" t="s">
        <v>23</v>
      </c>
      <c r="R8" s="201" t="s">
        <v>24</v>
      </c>
      <c r="S8" s="343"/>
      <c r="T8" s="204"/>
      <c r="U8" s="340"/>
      <c r="V8" s="340"/>
    </row>
    <row r="9" spans="1:22" ht="15">
      <c r="A9" s="262">
        <v>1</v>
      </c>
      <c r="B9" s="226" t="s">
        <v>93</v>
      </c>
      <c r="C9" s="227">
        <v>11.879999999999999</v>
      </c>
      <c r="D9" s="228">
        <v>104.76190476190474</v>
      </c>
      <c r="E9" s="229">
        <v>11.870000000000001</v>
      </c>
      <c r="F9" s="228">
        <v>104.673721340388</v>
      </c>
      <c r="G9" s="227">
        <v>11.4</v>
      </c>
      <c r="H9" s="228">
        <v>100.52910052910052</v>
      </c>
      <c r="I9" s="227">
        <v>12.079999999999998</v>
      </c>
      <c r="J9" s="228">
        <v>106.52557319223983</v>
      </c>
      <c r="K9" s="229">
        <v>12.17</v>
      </c>
      <c r="L9" s="228">
        <v>107.31922398589064</v>
      </c>
      <c r="M9" s="227">
        <v>11.440000000000001</v>
      </c>
      <c r="N9" s="228">
        <v>100.88183421516754</v>
      </c>
      <c r="O9" s="227">
        <v>11.340000000000002</v>
      </c>
      <c r="P9" s="228">
        <v>100</v>
      </c>
      <c r="Q9" s="229">
        <v>11.450000000000001</v>
      </c>
      <c r="R9" s="228">
        <v>100.97001763668429</v>
      </c>
      <c r="S9" s="230">
        <v>11.340000000000002</v>
      </c>
      <c r="T9" s="205"/>
      <c r="U9" s="206"/>
      <c r="V9" s="206"/>
    </row>
    <row r="10" spans="1:22" ht="15">
      <c r="A10" s="263">
        <v>2</v>
      </c>
      <c r="B10" s="231" t="s">
        <v>94</v>
      </c>
      <c r="C10" s="232">
        <v>3.65</v>
      </c>
      <c r="D10" s="233">
        <v>104.28571428571429</v>
      </c>
      <c r="E10" s="234">
        <v>3.57</v>
      </c>
      <c r="F10" s="233">
        <v>102</v>
      </c>
      <c r="G10" s="232">
        <v>3.5</v>
      </c>
      <c r="H10" s="233">
        <v>100</v>
      </c>
      <c r="I10" s="232">
        <v>3.65</v>
      </c>
      <c r="J10" s="233">
        <v>104.28571428571429</v>
      </c>
      <c r="K10" s="234">
        <v>3.6399999999999997</v>
      </c>
      <c r="L10" s="233">
        <v>103.99999999999999</v>
      </c>
      <c r="M10" s="232">
        <v>3.53</v>
      </c>
      <c r="N10" s="233">
        <v>100.85714285714285</v>
      </c>
      <c r="O10" s="232">
        <v>3.65</v>
      </c>
      <c r="P10" s="233">
        <v>104.28571428571429</v>
      </c>
      <c r="Q10" s="234">
        <v>3.63</v>
      </c>
      <c r="R10" s="233">
        <v>103.71428571428571</v>
      </c>
      <c r="S10" s="230">
        <v>3.5</v>
      </c>
      <c r="T10" s="205"/>
      <c r="U10" s="206"/>
      <c r="V10" s="206"/>
    </row>
    <row r="11" spans="1:22" ht="15">
      <c r="A11" s="263">
        <v>3</v>
      </c>
      <c r="B11" s="231" t="s">
        <v>95</v>
      </c>
      <c r="C11" s="232">
        <v>3.47</v>
      </c>
      <c r="D11" s="233">
        <v>104.2042042042042</v>
      </c>
      <c r="E11" s="234">
        <v>3.5300000000000002</v>
      </c>
      <c r="F11" s="233">
        <v>106.006006006006</v>
      </c>
      <c r="G11" s="232">
        <v>3.33</v>
      </c>
      <c r="H11" s="233">
        <v>100</v>
      </c>
      <c r="I11" s="232">
        <v>3.62</v>
      </c>
      <c r="J11" s="233">
        <v>108.7087087087087</v>
      </c>
      <c r="K11" s="234">
        <v>3.5199999999999996</v>
      </c>
      <c r="L11" s="233">
        <v>105.7057057057057</v>
      </c>
      <c r="M11" s="232">
        <v>3.5</v>
      </c>
      <c r="N11" s="233">
        <v>105.10510510510511</v>
      </c>
      <c r="O11" s="232">
        <v>3.5700000000000003</v>
      </c>
      <c r="P11" s="233">
        <v>107.20720720720722</v>
      </c>
      <c r="Q11" s="234">
        <v>3.47</v>
      </c>
      <c r="R11" s="233">
        <v>104.2042042042042</v>
      </c>
      <c r="S11" s="230">
        <v>3.33</v>
      </c>
      <c r="T11" s="205"/>
      <c r="U11" s="206"/>
      <c r="V11" s="206"/>
    </row>
    <row r="12" spans="1:22" ht="15">
      <c r="A12" s="263">
        <v>4</v>
      </c>
      <c r="B12" s="231" t="s">
        <v>96</v>
      </c>
      <c r="C12" s="232">
        <v>55.110000000000014</v>
      </c>
      <c r="D12" s="233">
        <v>101.58525345622122</v>
      </c>
      <c r="E12" s="234">
        <v>59.00000000000001</v>
      </c>
      <c r="F12" s="233">
        <v>108.75576036866362</v>
      </c>
      <c r="G12" s="232">
        <v>54.25</v>
      </c>
      <c r="H12" s="233">
        <v>100</v>
      </c>
      <c r="I12" s="232">
        <v>60.410000000000004</v>
      </c>
      <c r="J12" s="233">
        <v>111.35483870967742</v>
      </c>
      <c r="K12" s="234">
        <v>56.75000000000001</v>
      </c>
      <c r="L12" s="233">
        <v>104.60829493087557</v>
      </c>
      <c r="M12" s="232">
        <v>56.99999999999999</v>
      </c>
      <c r="N12" s="233">
        <v>105.06912442396312</v>
      </c>
      <c r="O12" s="232">
        <v>59.32999999999999</v>
      </c>
      <c r="P12" s="233">
        <v>109.36405529953916</v>
      </c>
      <c r="Q12" s="234">
        <v>58.660000000000004</v>
      </c>
      <c r="R12" s="233">
        <v>108.12903225806451</v>
      </c>
      <c r="S12" s="230">
        <v>54.25</v>
      </c>
      <c r="T12" s="205"/>
      <c r="U12" s="206"/>
      <c r="V12" s="206"/>
    </row>
    <row r="13" spans="1:22" ht="15">
      <c r="A13" s="263">
        <v>5</v>
      </c>
      <c r="B13" s="231" t="s">
        <v>97</v>
      </c>
      <c r="C13" s="232">
        <v>1.63</v>
      </c>
      <c r="D13" s="233">
        <v>112.41379310344828</v>
      </c>
      <c r="E13" s="234">
        <v>1.68</v>
      </c>
      <c r="F13" s="233">
        <v>115.86206896551725</v>
      </c>
      <c r="G13" s="232">
        <v>1.45</v>
      </c>
      <c r="H13" s="233">
        <v>100</v>
      </c>
      <c r="I13" s="232">
        <v>1.68</v>
      </c>
      <c r="J13" s="233">
        <v>115.86206896551725</v>
      </c>
      <c r="K13" s="234">
        <v>1.6</v>
      </c>
      <c r="L13" s="233">
        <v>110.34482758620689</v>
      </c>
      <c r="M13" s="232">
        <v>1.64</v>
      </c>
      <c r="N13" s="233">
        <v>113.10344827586208</v>
      </c>
      <c r="O13" s="232">
        <v>1.68</v>
      </c>
      <c r="P13" s="233">
        <v>115.86206896551725</v>
      </c>
      <c r="Q13" s="234">
        <v>1.68</v>
      </c>
      <c r="R13" s="233">
        <v>115.86206896551725</v>
      </c>
      <c r="S13" s="230">
        <v>1.45</v>
      </c>
      <c r="T13" s="205"/>
      <c r="U13" s="206"/>
      <c r="V13" s="206"/>
    </row>
    <row r="14" spans="1:22" ht="15">
      <c r="A14" s="263">
        <v>6</v>
      </c>
      <c r="B14" s="231" t="s">
        <v>98</v>
      </c>
      <c r="C14" s="232">
        <v>22.28</v>
      </c>
      <c r="D14" s="233">
        <v>103.33951762523192</v>
      </c>
      <c r="E14" s="234">
        <v>22.79</v>
      </c>
      <c r="F14" s="233">
        <v>105.70500927643785</v>
      </c>
      <c r="G14" s="232">
        <v>21.56</v>
      </c>
      <c r="H14" s="233">
        <v>100</v>
      </c>
      <c r="I14" s="232">
        <v>22.15</v>
      </c>
      <c r="J14" s="233">
        <v>102.73654916512058</v>
      </c>
      <c r="K14" s="234">
        <v>22.07</v>
      </c>
      <c r="L14" s="233">
        <v>102.36549165120594</v>
      </c>
      <c r="M14" s="232">
        <v>22.21</v>
      </c>
      <c r="N14" s="233">
        <v>103.0148423005566</v>
      </c>
      <c r="O14" s="232">
        <v>22.6</v>
      </c>
      <c r="P14" s="233">
        <v>104.82374768089056</v>
      </c>
      <c r="Q14" s="234">
        <v>23</v>
      </c>
      <c r="R14" s="233">
        <v>106.67903525046383</v>
      </c>
      <c r="S14" s="230">
        <v>21.56</v>
      </c>
      <c r="T14" s="205"/>
      <c r="U14" s="206"/>
      <c r="V14" s="206"/>
    </row>
    <row r="15" spans="1:22" ht="15">
      <c r="A15" s="263">
        <v>7</v>
      </c>
      <c r="B15" s="231" t="s">
        <v>99</v>
      </c>
      <c r="C15" s="232">
        <v>2.9</v>
      </c>
      <c r="D15" s="233">
        <v>100</v>
      </c>
      <c r="E15" s="234">
        <v>3.23</v>
      </c>
      <c r="F15" s="233">
        <v>111.3793103448276</v>
      </c>
      <c r="G15" s="232">
        <v>2.96</v>
      </c>
      <c r="H15" s="233">
        <v>102.06896551724138</v>
      </c>
      <c r="I15" s="232">
        <v>3.23</v>
      </c>
      <c r="J15" s="233">
        <v>111.3793103448276</v>
      </c>
      <c r="K15" s="234">
        <v>3.23</v>
      </c>
      <c r="L15" s="233">
        <v>111.3793103448276</v>
      </c>
      <c r="M15" s="232">
        <v>3.08</v>
      </c>
      <c r="N15" s="233">
        <v>106.20689655172416</v>
      </c>
      <c r="O15" s="232">
        <v>3.15</v>
      </c>
      <c r="P15" s="233">
        <v>108.62068965517241</v>
      </c>
      <c r="Q15" s="234">
        <v>3.23</v>
      </c>
      <c r="R15" s="233">
        <v>111.3793103448276</v>
      </c>
      <c r="S15" s="230">
        <v>2.9</v>
      </c>
      <c r="T15" s="205"/>
      <c r="U15" s="206"/>
      <c r="V15" s="206"/>
    </row>
    <row r="16" spans="1:22" ht="15">
      <c r="A16" s="263">
        <v>8</v>
      </c>
      <c r="B16" s="231" t="s">
        <v>100</v>
      </c>
      <c r="C16" s="232">
        <v>8.13</v>
      </c>
      <c r="D16" s="233">
        <v>102.39294710327458</v>
      </c>
      <c r="E16" s="234">
        <v>8.38</v>
      </c>
      <c r="F16" s="233">
        <v>105.54156171284636</v>
      </c>
      <c r="G16" s="232">
        <v>7.9399999999999995</v>
      </c>
      <c r="H16" s="233">
        <v>100</v>
      </c>
      <c r="I16" s="232">
        <v>8.53</v>
      </c>
      <c r="J16" s="233">
        <v>107.43073047858942</v>
      </c>
      <c r="K16" s="234">
        <v>8.3</v>
      </c>
      <c r="L16" s="233">
        <v>104.53400503778339</v>
      </c>
      <c r="M16" s="232">
        <v>8.23</v>
      </c>
      <c r="N16" s="233">
        <v>103.6523929471033</v>
      </c>
      <c r="O16" s="232">
        <v>8.52</v>
      </c>
      <c r="P16" s="233">
        <v>107.30478589420656</v>
      </c>
      <c r="Q16" s="234">
        <v>8.47</v>
      </c>
      <c r="R16" s="233">
        <v>106.67506297229221</v>
      </c>
      <c r="S16" s="230">
        <v>7.9399999999999995</v>
      </c>
      <c r="T16" s="205"/>
      <c r="U16" s="206"/>
      <c r="V16" s="206"/>
    </row>
    <row r="17" spans="1:22" ht="15">
      <c r="A17" s="263">
        <v>9</v>
      </c>
      <c r="B17" s="231" t="s">
        <v>101</v>
      </c>
      <c r="C17" s="232">
        <v>5.97</v>
      </c>
      <c r="D17" s="233">
        <v>102.40137221269296</v>
      </c>
      <c r="E17" s="234">
        <v>5.9</v>
      </c>
      <c r="F17" s="233">
        <v>101.2006861063465</v>
      </c>
      <c r="G17" s="232">
        <v>5.83</v>
      </c>
      <c r="H17" s="233">
        <v>100</v>
      </c>
      <c r="I17" s="232">
        <v>6.34</v>
      </c>
      <c r="J17" s="233">
        <v>108.74785591766722</v>
      </c>
      <c r="K17" s="234">
        <v>5.96</v>
      </c>
      <c r="L17" s="233">
        <v>102.22984562607205</v>
      </c>
      <c r="M17" s="232">
        <v>5.93</v>
      </c>
      <c r="N17" s="233">
        <v>101.71526586620925</v>
      </c>
      <c r="O17" s="232">
        <v>5.970000000000001</v>
      </c>
      <c r="P17" s="233">
        <v>102.40137221269299</v>
      </c>
      <c r="Q17" s="234">
        <v>6.09</v>
      </c>
      <c r="R17" s="233">
        <v>104.45969125214407</v>
      </c>
      <c r="S17" s="230">
        <v>5.83</v>
      </c>
      <c r="T17" s="205"/>
      <c r="U17" s="206"/>
      <c r="V17" s="206"/>
    </row>
    <row r="18" spans="1:22" ht="15">
      <c r="A18" s="263">
        <v>10</v>
      </c>
      <c r="B18" s="231" t="s">
        <v>102</v>
      </c>
      <c r="C18" s="232">
        <v>18.78</v>
      </c>
      <c r="D18" s="233">
        <v>100</v>
      </c>
      <c r="E18" s="234">
        <v>21.86</v>
      </c>
      <c r="F18" s="233">
        <v>116.40042598509051</v>
      </c>
      <c r="G18" s="232">
        <v>19.830000000000002</v>
      </c>
      <c r="H18" s="233">
        <v>105.59105431309905</v>
      </c>
      <c r="I18" s="232">
        <v>22.1</v>
      </c>
      <c r="J18" s="233">
        <v>117.67838125665602</v>
      </c>
      <c r="K18" s="234">
        <v>19.96</v>
      </c>
      <c r="L18" s="233">
        <v>106.283280085197</v>
      </c>
      <c r="M18" s="232">
        <v>20.700000000000003</v>
      </c>
      <c r="N18" s="233">
        <v>110.22364217252397</v>
      </c>
      <c r="O18" s="232">
        <v>22.57</v>
      </c>
      <c r="P18" s="233">
        <v>120.18104366347177</v>
      </c>
      <c r="Q18" s="234">
        <v>22.99</v>
      </c>
      <c r="R18" s="233">
        <v>122.41746538871139</v>
      </c>
      <c r="S18" s="230">
        <v>18.78</v>
      </c>
      <c r="T18" s="205"/>
      <c r="U18" s="206"/>
      <c r="V18" s="206"/>
    </row>
    <row r="19" spans="1:22" ht="15">
      <c r="A19" s="263">
        <v>11</v>
      </c>
      <c r="B19" s="231" t="s">
        <v>103</v>
      </c>
      <c r="C19" s="232">
        <v>27.53</v>
      </c>
      <c r="D19" s="233">
        <v>100</v>
      </c>
      <c r="E19" s="234">
        <v>30.88</v>
      </c>
      <c r="F19" s="233">
        <v>112.16854340719216</v>
      </c>
      <c r="G19" s="232">
        <v>27.71</v>
      </c>
      <c r="H19" s="233">
        <v>100.653832183073</v>
      </c>
      <c r="I19" s="232">
        <v>30.799999999999997</v>
      </c>
      <c r="J19" s="233">
        <v>111.87795132582636</v>
      </c>
      <c r="K19" s="234">
        <v>27.68</v>
      </c>
      <c r="L19" s="233">
        <v>100.54486015256083</v>
      </c>
      <c r="M19" s="232">
        <v>29.49</v>
      </c>
      <c r="N19" s="233">
        <v>107.11950599346167</v>
      </c>
      <c r="O19" s="232">
        <v>30.310000000000002</v>
      </c>
      <c r="P19" s="233">
        <v>110.09807482746095</v>
      </c>
      <c r="Q19" s="234">
        <v>30.700000000000003</v>
      </c>
      <c r="R19" s="233">
        <v>111.51471122411915</v>
      </c>
      <c r="S19" s="230">
        <v>27.53</v>
      </c>
      <c r="T19" s="205"/>
      <c r="U19" s="206"/>
      <c r="V19" s="206"/>
    </row>
    <row r="20" spans="1:22" ht="15">
      <c r="A20" s="263">
        <v>12</v>
      </c>
      <c r="B20" s="231" t="s">
        <v>104</v>
      </c>
      <c r="C20" s="232">
        <v>13.419999999999998</v>
      </c>
      <c r="D20" s="233">
        <v>105.3375196232339</v>
      </c>
      <c r="E20" s="234">
        <v>14.12</v>
      </c>
      <c r="F20" s="233">
        <v>110.83202511773939</v>
      </c>
      <c r="G20" s="232">
        <v>12.74</v>
      </c>
      <c r="H20" s="233">
        <v>100</v>
      </c>
      <c r="I20" s="232">
        <v>14.24</v>
      </c>
      <c r="J20" s="233">
        <v>111.77394034536891</v>
      </c>
      <c r="K20" s="234">
        <v>13.21</v>
      </c>
      <c r="L20" s="233">
        <v>103.68916797488225</v>
      </c>
      <c r="M20" s="232">
        <v>14.23</v>
      </c>
      <c r="N20" s="233">
        <v>111.69544740973312</v>
      </c>
      <c r="O20" s="232">
        <v>14.440000000000001</v>
      </c>
      <c r="P20" s="233">
        <v>113.34379905808478</v>
      </c>
      <c r="Q20" s="234">
        <v>14.64</v>
      </c>
      <c r="R20" s="233">
        <v>114.91365777080063</v>
      </c>
      <c r="S20" s="230">
        <v>12.74</v>
      </c>
      <c r="T20" s="205"/>
      <c r="U20" s="206"/>
      <c r="V20" s="206"/>
    </row>
    <row r="21" spans="1:22" ht="15">
      <c r="A21" s="263">
        <v>13</v>
      </c>
      <c r="B21" s="231" t="s">
        <v>105</v>
      </c>
      <c r="C21" s="232">
        <v>12.989999999999998</v>
      </c>
      <c r="D21" s="233">
        <v>129.25373134328356</v>
      </c>
      <c r="E21" s="234">
        <v>10.14</v>
      </c>
      <c r="F21" s="233">
        <v>100.89552238805972</v>
      </c>
      <c r="G21" s="232">
        <v>10.52</v>
      </c>
      <c r="H21" s="233">
        <v>104.6766169154229</v>
      </c>
      <c r="I21" s="232">
        <v>10.999999999999998</v>
      </c>
      <c r="J21" s="233">
        <v>109.45273631840794</v>
      </c>
      <c r="K21" s="234">
        <v>10.5</v>
      </c>
      <c r="L21" s="233">
        <v>104.47761194029852</v>
      </c>
      <c r="M21" s="232">
        <v>10.2</v>
      </c>
      <c r="N21" s="233">
        <v>101.49253731343283</v>
      </c>
      <c r="O21" s="232">
        <v>10.049999999999999</v>
      </c>
      <c r="P21" s="233">
        <v>100</v>
      </c>
      <c r="Q21" s="234">
        <v>11.84</v>
      </c>
      <c r="R21" s="233">
        <v>117.81094527363184</v>
      </c>
      <c r="S21" s="230">
        <v>10.049999999999999</v>
      </c>
      <c r="T21" s="205"/>
      <c r="U21" s="206"/>
      <c r="V21" s="206"/>
    </row>
    <row r="22" spans="1:22" ht="15">
      <c r="A22" s="263">
        <v>14</v>
      </c>
      <c r="B22" s="231" t="s">
        <v>106</v>
      </c>
      <c r="C22" s="232">
        <v>5.79</v>
      </c>
      <c r="D22" s="233">
        <v>102.29681978798585</v>
      </c>
      <c r="E22" s="234">
        <v>5.970000000000001</v>
      </c>
      <c r="F22" s="233">
        <v>105.47703180212015</v>
      </c>
      <c r="G22" s="232">
        <v>5.66</v>
      </c>
      <c r="H22" s="233">
        <v>100</v>
      </c>
      <c r="I22" s="232">
        <v>5.94</v>
      </c>
      <c r="J22" s="233">
        <v>104.9469964664311</v>
      </c>
      <c r="K22" s="234">
        <v>5.94</v>
      </c>
      <c r="L22" s="233">
        <v>104.9469964664311</v>
      </c>
      <c r="M22" s="232">
        <v>5.840000000000001</v>
      </c>
      <c r="N22" s="233">
        <v>103.18021201413427</v>
      </c>
      <c r="O22" s="232">
        <v>5.95</v>
      </c>
      <c r="P22" s="233">
        <v>105.12367491166077</v>
      </c>
      <c r="Q22" s="234">
        <v>6.1</v>
      </c>
      <c r="R22" s="233">
        <v>107.77385159010599</v>
      </c>
      <c r="S22" s="230">
        <v>5.66</v>
      </c>
      <c r="T22" s="205"/>
      <c r="U22" s="206"/>
      <c r="V22" s="206"/>
    </row>
    <row r="23" spans="1:22" ht="15">
      <c r="A23" s="263">
        <v>15</v>
      </c>
      <c r="B23" s="231" t="s">
        <v>116</v>
      </c>
      <c r="C23" s="232">
        <v>3.83</v>
      </c>
      <c r="D23" s="233">
        <v>100</v>
      </c>
      <c r="E23" s="234">
        <v>3.83</v>
      </c>
      <c r="F23" s="233">
        <v>100</v>
      </c>
      <c r="G23" s="232">
        <v>3.83</v>
      </c>
      <c r="H23" s="233">
        <v>100</v>
      </c>
      <c r="I23" s="232">
        <v>4.2</v>
      </c>
      <c r="J23" s="233">
        <v>109.66057441253263</v>
      </c>
      <c r="K23" s="234">
        <v>3.83</v>
      </c>
      <c r="L23" s="233">
        <v>100</v>
      </c>
      <c r="M23" s="232">
        <v>3.83</v>
      </c>
      <c r="N23" s="233">
        <v>100</v>
      </c>
      <c r="O23" s="232">
        <v>3.83</v>
      </c>
      <c r="P23" s="233">
        <v>100</v>
      </c>
      <c r="Q23" s="234">
        <v>3.83</v>
      </c>
      <c r="R23" s="233">
        <v>100</v>
      </c>
      <c r="S23" s="230">
        <v>3.83</v>
      </c>
      <c r="T23" s="205"/>
      <c r="U23" s="206"/>
      <c r="V23" s="206"/>
    </row>
    <row r="24" spans="1:22" ht="15">
      <c r="A24" s="263">
        <v>16</v>
      </c>
      <c r="B24" s="231" t="s">
        <v>107</v>
      </c>
      <c r="C24" s="232">
        <v>3.68</v>
      </c>
      <c r="D24" s="233">
        <v>103.08123249299722</v>
      </c>
      <c r="E24" s="234">
        <v>3.59</v>
      </c>
      <c r="F24" s="233">
        <v>100.56022408963585</v>
      </c>
      <c r="G24" s="232">
        <v>3.59</v>
      </c>
      <c r="H24" s="233">
        <v>100.56022408963585</v>
      </c>
      <c r="I24" s="232">
        <v>3.57</v>
      </c>
      <c r="J24" s="233">
        <v>100</v>
      </c>
      <c r="K24" s="234">
        <v>3.59</v>
      </c>
      <c r="L24" s="233">
        <v>100.56022408963585</v>
      </c>
      <c r="M24" s="232">
        <v>3.59</v>
      </c>
      <c r="N24" s="233">
        <v>100.56022408963585</v>
      </c>
      <c r="O24" s="232">
        <v>3.57</v>
      </c>
      <c r="P24" s="233">
        <v>100</v>
      </c>
      <c r="Q24" s="234">
        <v>3.75</v>
      </c>
      <c r="R24" s="233">
        <v>105.0420168067227</v>
      </c>
      <c r="S24" s="230">
        <v>3.57</v>
      </c>
      <c r="T24" s="205"/>
      <c r="U24" s="206"/>
      <c r="V24" s="206"/>
    </row>
    <row r="25" spans="1:22" ht="15">
      <c r="A25" s="310">
        <v>17</v>
      </c>
      <c r="B25" s="311" t="s">
        <v>108</v>
      </c>
      <c r="C25" s="312">
        <v>8.16</v>
      </c>
      <c r="D25" s="313">
        <v>109.8250336473755</v>
      </c>
      <c r="E25" s="309">
        <v>7.99</v>
      </c>
      <c r="F25" s="313">
        <v>107.5370121130552</v>
      </c>
      <c r="G25" s="312">
        <v>7.470000000000001</v>
      </c>
      <c r="H25" s="313">
        <v>100.53835800807538</v>
      </c>
      <c r="I25" s="312">
        <v>7.76</v>
      </c>
      <c r="J25" s="313">
        <v>104.4414535666218</v>
      </c>
      <c r="K25" s="309">
        <v>8.91</v>
      </c>
      <c r="L25" s="313">
        <v>119.91924629878869</v>
      </c>
      <c r="M25" s="312">
        <v>8.950000000000001</v>
      </c>
      <c r="N25" s="313">
        <v>120.45760430686407</v>
      </c>
      <c r="O25" s="312">
        <v>8.31</v>
      </c>
      <c r="P25" s="313">
        <v>111.84387617765816</v>
      </c>
      <c r="Q25" s="309">
        <v>7.43</v>
      </c>
      <c r="R25" s="313">
        <v>100</v>
      </c>
      <c r="S25" s="314">
        <v>7.43</v>
      </c>
      <c r="T25" s="205"/>
      <c r="U25" s="206"/>
      <c r="V25" s="206"/>
    </row>
    <row r="26" spans="1:22" ht="15">
      <c r="A26" s="263">
        <v>18</v>
      </c>
      <c r="B26" s="231" t="s">
        <v>109</v>
      </c>
      <c r="C26" s="232">
        <v>3.24</v>
      </c>
      <c r="D26" s="248">
        <v>128.06324110671937</v>
      </c>
      <c r="E26" s="315">
        <v>3.3099999999999996</v>
      </c>
      <c r="F26" s="248">
        <v>130.8300395256917</v>
      </c>
      <c r="G26" s="232">
        <v>3.2</v>
      </c>
      <c r="H26" s="248">
        <v>126.48221343873519</v>
      </c>
      <c r="I26" s="232">
        <v>3.25</v>
      </c>
      <c r="J26" s="248">
        <v>128.4584980237154</v>
      </c>
      <c r="K26" s="315">
        <v>2.5300000000000002</v>
      </c>
      <c r="L26" s="248">
        <v>100</v>
      </c>
      <c r="M26" s="232">
        <v>2.55</v>
      </c>
      <c r="N26" s="248">
        <v>100.79051383399207</v>
      </c>
      <c r="O26" s="232">
        <v>3.3</v>
      </c>
      <c r="P26" s="248">
        <v>130.43478260869563</v>
      </c>
      <c r="Q26" s="315">
        <v>2.7199999999999998</v>
      </c>
      <c r="R26" s="248">
        <v>107.50988142292488</v>
      </c>
      <c r="S26" s="230">
        <v>2.5300000000000002</v>
      </c>
      <c r="T26" s="221"/>
      <c r="U26" s="206"/>
      <c r="V26" s="206"/>
    </row>
    <row r="27" spans="1:22" ht="15.75" thickBot="1">
      <c r="A27" s="304">
        <v>19</v>
      </c>
      <c r="B27" s="305" t="s">
        <v>110</v>
      </c>
      <c r="C27" s="297">
        <v>21.589999999999996</v>
      </c>
      <c r="D27" s="306">
        <v>105.62622309197648</v>
      </c>
      <c r="E27" s="307">
        <v>21.34</v>
      </c>
      <c r="F27" s="306">
        <v>104.40313111545987</v>
      </c>
      <c r="G27" s="297">
        <v>20.44</v>
      </c>
      <c r="H27" s="306">
        <v>100</v>
      </c>
      <c r="I27" s="297">
        <v>21.95</v>
      </c>
      <c r="J27" s="306">
        <v>107.38747553816046</v>
      </c>
      <c r="K27" s="307">
        <v>20.69</v>
      </c>
      <c r="L27" s="306">
        <v>101.22309197651664</v>
      </c>
      <c r="M27" s="297">
        <v>20.840000000000003</v>
      </c>
      <c r="N27" s="306">
        <v>101.95694716242663</v>
      </c>
      <c r="O27" s="297">
        <v>20.72</v>
      </c>
      <c r="P27" s="306">
        <v>101.36986301369862</v>
      </c>
      <c r="Q27" s="307">
        <v>21.74</v>
      </c>
      <c r="R27" s="306">
        <v>106.36007827788647</v>
      </c>
      <c r="S27" s="308">
        <v>20.44</v>
      </c>
      <c r="T27" s="221"/>
      <c r="U27" s="206"/>
      <c r="V27" s="206"/>
    </row>
    <row r="28" spans="1:15" s="207" customFormat="1" ht="15.75" thickBot="1">
      <c r="A28" s="211"/>
      <c r="B28" s="300"/>
      <c r="C28" s="301"/>
      <c r="D28" s="302"/>
      <c r="E28" s="302"/>
      <c r="F28" s="302"/>
      <c r="G28" s="301"/>
      <c r="H28" s="302"/>
      <c r="I28" s="301"/>
      <c r="J28" s="302"/>
      <c r="K28" s="302"/>
      <c r="L28" s="302"/>
      <c r="M28" s="301"/>
      <c r="N28" s="302"/>
      <c r="O28" s="303"/>
    </row>
    <row r="29" spans="1:15" s="207" customFormat="1" ht="16.5" thickBot="1">
      <c r="A29" s="348" t="s">
        <v>136</v>
      </c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50"/>
    </row>
    <row r="30" spans="1:15" ht="12.75" customHeight="1">
      <c r="A30" s="360" t="s">
        <v>21</v>
      </c>
      <c r="B30" s="361"/>
      <c r="C30" s="351" t="s">
        <v>56</v>
      </c>
      <c r="D30" s="352"/>
      <c r="E30" s="351" t="s">
        <v>57</v>
      </c>
      <c r="F30" s="352"/>
      <c r="G30" s="351" t="s">
        <v>58</v>
      </c>
      <c r="H30" s="352"/>
      <c r="I30" s="351" t="s">
        <v>59</v>
      </c>
      <c r="J30" s="352"/>
      <c r="K30" s="351" t="s">
        <v>60</v>
      </c>
      <c r="L30" s="352"/>
      <c r="M30" s="351" t="s">
        <v>61</v>
      </c>
      <c r="N30" s="355"/>
      <c r="O30" s="357" t="s">
        <v>22</v>
      </c>
    </row>
    <row r="31" spans="1:15" s="197" customFormat="1" ht="41.25" customHeight="1">
      <c r="A31" s="362"/>
      <c r="B31" s="363"/>
      <c r="C31" s="353"/>
      <c r="D31" s="354"/>
      <c r="E31" s="353"/>
      <c r="F31" s="354"/>
      <c r="G31" s="353"/>
      <c r="H31" s="354"/>
      <c r="I31" s="353"/>
      <c r="J31" s="354"/>
      <c r="K31" s="353"/>
      <c r="L31" s="354"/>
      <c r="M31" s="353"/>
      <c r="N31" s="356"/>
      <c r="O31" s="358"/>
    </row>
    <row r="32" spans="1:15" s="197" customFormat="1" ht="37.5" customHeight="1" thickBot="1">
      <c r="A32" s="364"/>
      <c r="B32" s="365"/>
      <c r="C32" s="208" t="s">
        <v>23</v>
      </c>
      <c r="D32" s="209" t="s">
        <v>24</v>
      </c>
      <c r="E32" s="208" t="s">
        <v>23</v>
      </c>
      <c r="F32" s="209" t="s">
        <v>24</v>
      </c>
      <c r="G32" s="208" t="s">
        <v>23</v>
      </c>
      <c r="H32" s="209" t="s">
        <v>24</v>
      </c>
      <c r="I32" s="208" t="s">
        <v>23</v>
      </c>
      <c r="J32" s="209" t="s">
        <v>24</v>
      </c>
      <c r="K32" s="208" t="s">
        <v>23</v>
      </c>
      <c r="L32" s="209" t="s">
        <v>24</v>
      </c>
      <c r="M32" s="208" t="s">
        <v>23</v>
      </c>
      <c r="N32" s="210" t="s">
        <v>24</v>
      </c>
      <c r="O32" s="359"/>
    </row>
    <row r="33" spans="1:15" ht="15">
      <c r="A33" s="264">
        <v>1</v>
      </c>
      <c r="B33" s="235" t="s">
        <v>93</v>
      </c>
      <c r="C33" s="236">
        <v>6.55</v>
      </c>
      <c r="D33" s="237">
        <v>100.30627871362935</v>
      </c>
      <c r="E33" s="236">
        <v>6.7</v>
      </c>
      <c r="F33" s="237">
        <v>102.6033690658499</v>
      </c>
      <c r="G33" s="236">
        <v>6.69</v>
      </c>
      <c r="H33" s="237">
        <v>102.45022970903518</v>
      </c>
      <c r="I33" s="236">
        <v>6.53</v>
      </c>
      <c r="J33" s="237">
        <v>100</v>
      </c>
      <c r="K33" s="236">
        <v>6.73</v>
      </c>
      <c r="L33" s="237">
        <v>103.06278713629399</v>
      </c>
      <c r="M33" s="236">
        <v>6.7</v>
      </c>
      <c r="N33" s="237">
        <v>102.6033690658499</v>
      </c>
      <c r="O33" s="238">
        <v>6.53</v>
      </c>
    </row>
    <row r="34" spans="1:15" ht="15">
      <c r="A34" s="265">
        <v>2</v>
      </c>
      <c r="B34" s="239" t="s">
        <v>94</v>
      </c>
      <c r="C34" s="240">
        <v>2.22</v>
      </c>
      <c r="D34" s="241">
        <v>100</v>
      </c>
      <c r="E34" s="240">
        <v>2.22</v>
      </c>
      <c r="F34" s="241">
        <v>100</v>
      </c>
      <c r="G34" s="240">
        <v>2.31</v>
      </c>
      <c r="H34" s="241">
        <v>104.05405405405406</v>
      </c>
      <c r="I34" s="240">
        <v>2.31</v>
      </c>
      <c r="J34" s="241">
        <v>104.05405405405406</v>
      </c>
      <c r="K34" s="240">
        <v>2.25</v>
      </c>
      <c r="L34" s="241">
        <v>101.35135135135135</v>
      </c>
      <c r="M34" s="240">
        <v>2.22</v>
      </c>
      <c r="N34" s="241">
        <v>100</v>
      </c>
      <c r="O34" s="242">
        <v>2.22</v>
      </c>
    </row>
    <row r="35" spans="1:15" ht="15">
      <c r="A35" s="266">
        <v>3</v>
      </c>
      <c r="B35" s="239" t="s">
        <v>95</v>
      </c>
      <c r="C35" s="240">
        <v>3.68</v>
      </c>
      <c r="D35" s="241">
        <v>100</v>
      </c>
      <c r="E35" s="240">
        <v>3.86</v>
      </c>
      <c r="F35" s="241">
        <v>104.8913043478261</v>
      </c>
      <c r="G35" s="240">
        <v>3.85</v>
      </c>
      <c r="H35" s="241">
        <v>104.61956521739131</v>
      </c>
      <c r="I35" s="240">
        <v>4.1</v>
      </c>
      <c r="J35" s="241">
        <v>111.41304347826086</v>
      </c>
      <c r="K35" s="240">
        <v>4.03</v>
      </c>
      <c r="L35" s="241">
        <v>109.51086956521738</v>
      </c>
      <c r="M35" s="240">
        <v>3.73</v>
      </c>
      <c r="N35" s="241">
        <v>101.3586956521739</v>
      </c>
      <c r="O35" s="242">
        <v>3.68</v>
      </c>
    </row>
    <row r="36" spans="1:15" ht="15">
      <c r="A36" s="265">
        <v>4</v>
      </c>
      <c r="B36" s="239" t="s">
        <v>96</v>
      </c>
      <c r="C36" s="240">
        <v>104.36</v>
      </c>
      <c r="D36" s="241">
        <v>101.62625377349303</v>
      </c>
      <c r="E36" s="240">
        <v>108.03</v>
      </c>
      <c r="F36" s="241">
        <v>105.20011685655857</v>
      </c>
      <c r="G36" s="240">
        <v>102.69</v>
      </c>
      <c r="H36" s="241">
        <v>100</v>
      </c>
      <c r="I36" s="240">
        <v>111.27</v>
      </c>
      <c r="J36" s="241">
        <v>108.35524393806601</v>
      </c>
      <c r="K36" s="240">
        <v>107.2</v>
      </c>
      <c r="L36" s="241">
        <v>104.39185899308599</v>
      </c>
      <c r="M36" s="240">
        <v>104.21</v>
      </c>
      <c r="N36" s="241">
        <v>101.48018307527511</v>
      </c>
      <c r="O36" s="242">
        <v>102.69</v>
      </c>
    </row>
    <row r="37" spans="1:15" ht="15">
      <c r="A37" s="266">
        <v>5</v>
      </c>
      <c r="B37" s="239" t="s">
        <v>97</v>
      </c>
      <c r="C37" s="240">
        <v>5.84</v>
      </c>
      <c r="D37" s="241">
        <v>100</v>
      </c>
      <c r="E37" s="240">
        <v>6.07</v>
      </c>
      <c r="F37" s="241">
        <v>103.93835616438356</v>
      </c>
      <c r="G37" s="240">
        <v>6.07</v>
      </c>
      <c r="H37" s="241">
        <v>103.93835616438356</v>
      </c>
      <c r="I37" s="240">
        <v>6.21</v>
      </c>
      <c r="J37" s="241">
        <v>106.33561643835617</v>
      </c>
      <c r="K37" s="240">
        <v>5.99</v>
      </c>
      <c r="L37" s="241">
        <v>102.56849315068494</v>
      </c>
      <c r="M37" s="240">
        <v>6.07</v>
      </c>
      <c r="N37" s="241">
        <v>103.93835616438356</v>
      </c>
      <c r="O37" s="242">
        <v>5.84</v>
      </c>
    </row>
    <row r="38" spans="1:15" ht="15">
      <c r="A38" s="265">
        <v>6</v>
      </c>
      <c r="B38" s="239" t="s">
        <v>98</v>
      </c>
      <c r="C38" s="240">
        <v>17.22</v>
      </c>
      <c r="D38" s="241">
        <v>100</v>
      </c>
      <c r="E38" s="240">
        <v>18.43</v>
      </c>
      <c r="F38" s="241">
        <v>107.02671312427408</v>
      </c>
      <c r="G38" s="240">
        <v>17.93</v>
      </c>
      <c r="H38" s="241">
        <v>104.12311265969801</v>
      </c>
      <c r="I38" s="240">
        <v>18.95</v>
      </c>
      <c r="J38" s="241">
        <v>110.04645760743318</v>
      </c>
      <c r="K38" s="240">
        <v>18.25</v>
      </c>
      <c r="L38" s="241">
        <v>105.9814169570267</v>
      </c>
      <c r="M38" s="240">
        <v>17.65</v>
      </c>
      <c r="N38" s="241">
        <v>102.4970963995354</v>
      </c>
      <c r="O38" s="242">
        <v>17.22</v>
      </c>
    </row>
    <row r="39" spans="1:15" ht="15">
      <c r="A39" s="266">
        <v>7</v>
      </c>
      <c r="B39" s="239" t="s">
        <v>99</v>
      </c>
      <c r="C39" s="240">
        <v>2.24</v>
      </c>
      <c r="D39" s="241">
        <v>100</v>
      </c>
      <c r="E39" s="240">
        <v>2.37</v>
      </c>
      <c r="F39" s="241">
        <v>105.80357142857142</v>
      </c>
      <c r="G39" s="240">
        <v>2.35</v>
      </c>
      <c r="H39" s="241">
        <v>104.91071428571428</v>
      </c>
      <c r="I39" s="240">
        <v>2.46</v>
      </c>
      <c r="J39" s="241">
        <v>109.82142857142856</v>
      </c>
      <c r="K39" s="240">
        <v>2.54</v>
      </c>
      <c r="L39" s="241">
        <v>113.39285714285714</v>
      </c>
      <c r="M39" s="240">
        <v>2.35</v>
      </c>
      <c r="N39" s="241">
        <v>104.91071428571428</v>
      </c>
      <c r="O39" s="242">
        <v>2.24</v>
      </c>
    </row>
    <row r="40" spans="1:15" ht="15">
      <c r="A40" s="265">
        <v>8</v>
      </c>
      <c r="B40" s="239" t="s">
        <v>100</v>
      </c>
      <c r="C40" s="240">
        <v>8.12</v>
      </c>
      <c r="D40" s="241">
        <v>100</v>
      </c>
      <c r="E40" s="240">
        <v>8.34</v>
      </c>
      <c r="F40" s="241">
        <v>102.70935960591132</v>
      </c>
      <c r="G40" s="240">
        <v>8.28</v>
      </c>
      <c r="H40" s="241">
        <v>101.97044334975367</v>
      </c>
      <c r="I40" s="240">
        <v>8.57</v>
      </c>
      <c r="J40" s="241">
        <v>105.54187192118225</v>
      </c>
      <c r="K40" s="240">
        <v>8.22</v>
      </c>
      <c r="L40" s="241">
        <v>101.23152709359604</v>
      </c>
      <c r="M40" s="240">
        <v>8.17</v>
      </c>
      <c r="N40" s="241">
        <v>100.61576354679802</v>
      </c>
      <c r="O40" s="242">
        <v>8.12</v>
      </c>
    </row>
    <row r="41" spans="1:15" ht="15">
      <c r="A41" s="266">
        <v>9</v>
      </c>
      <c r="B41" s="239" t="s">
        <v>101</v>
      </c>
      <c r="C41" s="240">
        <v>9.59</v>
      </c>
      <c r="D41" s="241">
        <v>107.87401574803148</v>
      </c>
      <c r="E41" s="240">
        <v>9.87</v>
      </c>
      <c r="F41" s="241">
        <v>111.0236220472441</v>
      </c>
      <c r="G41" s="240">
        <v>8.89</v>
      </c>
      <c r="H41" s="241">
        <v>100</v>
      </c>
      <c r="I41" s="240">
        <v>9.47</v>
      </c>
      <c r="J41" s="241">
        <v>106.52418447694039</v>
      </c>
      <c r="K41" s="240">
        <v>10.01</v>
      </c>
      <c r="L41" s="241">
        <v>112.5984251968504</v>
      </c>
      <c r="M41" s="240">
        <v>9.76</v>
      </c>
      <c r="N41" s="241">
        <v>109.78627671541057</v>
      </c>
      <c r="O41" s="242">
        <v>8.89</v>
      </c>
    </row>
    <row r="42" spans="1:15" ht="15">
      <c r="A42" s="265">
        <v>10</v>
      </c>
      <c r="B42" s="239" t="s">
        <v>102</v>
      </c>
      <c r="C42" s="240">
        <v>31.81</v>
      </c>
      <c r="D42" s="241">
        <v>100.25212732429878</v>
      </c>
      <c r="E42" s="240">
        <v>32.93</v>
      </c>
      <c r="F42" s="241">
        <v>103.78190986448158</v>
      </c>
      <c r="G42" s="240">
        <v>31.73</v>
      </c>
      <c r="H42" s="241">
        <v>100</v>
      </c>
      <c r="I42" s="240">
        <v>33.12</v>
      </c>
      <c r="J42" s="241">
        <v>104.38071225969117</v>
      </c>
      <c r="K42" s="240">
        <v>32.34</v>
      </c>
      <c r="L42" s="241">
        <v>101.92247084777813</v>
      </c>
      <c r="M42" s="240">
        <v>32.88</v>
      </c>
      <c r="N42" s="241">
        <v>103.62433028679486</v>
      </c>
      <c r="O42" s="242">
        <v>31.73</v>
      </c>
    </row>
    <row r="43" spans="1:15" ht="15">
      <c r="A43" s="266">
        <v>11</v>
      </c>
      <c r="B43" s="239" t="s">
        <v>103</v>
      </c>
      <c r="C43" s="240">
        <v>12.64</v>
      </c>
      <c r="D43" s="241">
        <v>104.29042904290431</v>
      </c>
      <c r="E43" s="240">
        <v>13.89</v>
      </c>
      <c r="F43" s="241">
        <v>114.6039603960396</v>
      </c>
      <c r="G43" s="240">
        <v>12.12</v>
      </c>
      <c r="H43" s="241">
        <v>100</v>
      </c>
      <c r="I43" s="240">
        <v>12.68</v>
      </c>
      <c r="J43" s="241">
        <v>104.62046204620461</v>
      </c>
      <c r="K43" s="240">
        <v>12.93</v>
      </c>
      <c r="L43" s="241">
        <v>106.68316831683168</v>
      </c>
      <c r="M43" s="240">
        <v>12.91</v>
      </c>
      <c r="N43" s="241">
        <v>106.51815181518151</v>
      </c>
      <c r="O43" s="242">
        <v>12.12</v>
      </c>
    </row>
    <row r="44" spans="1:15" ht="15">
      <c r="A44" s="265">
        <v>12</v>
      </c>
      <c r="B44" s="239" t="s">
        <v>104</v>
      </c>
      <c r="C44" s="240">
        <v>12.56</v>
      </c>
      <c r="D44" s="241">
        <v>100</v>
      </c>
      <c r="E44" s="240">
        <v>12.81</v>
      </c>
      <c r="F44" s="241">
        <v>101.99044585987262</v>
      </c>
      <c r="G44" s="240">
        <v>13.16</v>
      </c>
      <c r="H44" s="241">
        <v>104.77707006369428</v>
      </c>
      <c r="I44" s="240">
        <v>12.77</v>
      </c>
      <c r="J44" s="241">
        <v>101.67197452229301</v>
      </c>
      <c r="K44" s="240">
        <v>12.99</v>
      </c>
      <c r="L44" s="241">
        <v>103.4235668789809</v>
      </c>
      <c r="M44" s="240">
        <v>13.44</v>
      </c>
      <c r="N44" s="241">
        <v>107.00636942675162</v>
      </c>
      <c r="O44" s="242">
        <v>12.56</v>
      </c>
    </row>
    <row r="45" spans="1:15" ht="15">
      <c r="A45" s="266">
        <v>13</v>
      </c>
      <c r="B45" s="239" t="s">
        <v>105</v>
      </c>
      <c r="C45" s="240">
        <v>13.97</v>
      </c>
      <c r="D45" s="241">
        <v>104.33159073935774</v>
      </c>
      <c r="E45" s="240">
        <v>13.39</v>
      </c>
      <c r="F45" s="241">
        <v>100</v>
      </c>
      <c r="G45" s="240">
        <v>14.35</v>
      </c>
      <c r="H45" s="241">
        <v>107.16952949962659</v>
      </c>
      <c r="I45" s="240">
        <v>13.89</v>
      </c>
      <c r="J45" s="241">
        <v>103.73412994772218</v>
      </c>
      <c r="K45" s="240">
        <v>16</v>
      </c>
      <c r="L45" s="241">
        <v>119.49215832710978</v>
      </c>
      <c r="M45" s="240">
        <v>15.3</v>
      </c>
      <c r="N45" s="241">
        <v>114.26437640029872</v>
      </c>
      <c r="O45" s="242">
        <v>13.39</v>
      </c>
    </row>
    <row r="46" spans="1:15" ht="15">
      <c r="A46" s="265">
        <v>14</v>
      </c>
      <c r="B46" s="239" t="s">
        <v>106</v>
      </c>
      <c r="C46" s="240">
        <v>4.26</v>
      </c>
      <c r="D46" s="241">
        <v>107.03517587939699</v>
      </c>
      <c r="E46" s="240">
        <v>4.29</v>
      </c>
      <c r="F46" s="241">
        <v>107.78894472361809</v>
      </c>
      <c r="G46" s="240">
        <v>3.98</v>
      </c>
      <c r="H46" s="241">
        <v>100</v>
      </c>
      <c r="I46" s="240">
        <v>4.51</v>
      </c>
      <c r="J46" s="241">
        <v>113.31658291457288</v>
      </c>
      <c r="K46" s="240">
        <v>4.57</v>
      </c>
      <c r="L46" s="241">
        <v>114.82412060301507</v>
      </c>
      <c r="M46" s="240">
        <v>4.29</v>
      </c>
      <c r="N46" s="241">
        <v>107.78894472361809</v>
      </c>
      <c r="O46" s="242">
        <v>3.98</v>
      </c>
    </row>
    <row r="47" spans="1:15" ht="15">
      <c r="A47" s="266">
        <v>15</v>
      </c>
      <c r="B47" s="239" t="s">
        <v>107</v>
      </c>
      <c r="C47" s="240">
        <v>1.88</v>
      </c>
      <c r="D47" s="241">
        <v>128.76712328767124</v>
      </c>
      <c r="E47" s="240">
        <v>1.84</v>
      </c>
      <c r="F47" s="241">
        <v>126.02739726027399</v>
      </c>
      <c r="G47" s="240">
        <v>1.46</v>
      </c>
      <c r="H47" s="241">
        <v>100</v>
      </c>
      <c r="I47" s="240">
        <v>1.86</v>
      </c>
      <c r="J47" s="241">
        <v>127.39726027397262</v>
      </c>
      <c r="K47" s="240">
        <v>1.79</v>
      </c>
      <c r="L47" s="241">
        <v>122.6027397260274</v>
      </c>
      <c r="M47" s="240">
        <v>1.82</v>
      </c>
      <c r="N47" s="241">
        <v>124.65753424657535</v>
      </c>
      <c r="O47" s="242">
        <v>1.46</v>
      </c>
    </row>
    <row r="48" spans="1:15" ht="15">
      <c r="A48" s="265">
        <v>16</v>
      </c>
      <c r="B48" s="239" t="s">
        <v>108</v>
      </c>
      <c r="C48" s="240">
        <v>21.04</v>
      </c>
      <c r="D48" s="241">
        <v>112.21333333333332</v>
      </c>
      <c r="E48" s="240">
        <v>20.47</v>
      </c>
      <c r="F48" s="241">
        <v>109.17333333333335</v>
      </c>
      <c r="G48" s="240">
        <v>20.83</v>
      </c>
      <c r="H48" s="241">
        <v>111.09333333333336</v>
      </c>
      <c r="I48" s="240">
        <v>18.75</v>
      </c>
      <c r="J48" s="241">
        <v>100</v>
      </c>
      <c r="K48" s="240">
        <v>20.81</v>
      </c>
      <c r="L48" s="241">
        <v>110.98666666666665</v>
      </c>
      <c r="M48" s="240">
        <v>20.27</v>
      </c>
      <c r="N48" s="241">
        <v>108.10666666666665</v>
      </c>
      <c r="O48" s="242">
        <v>18.75</v>
      </c>
    </row>
    <row r="49" spans="1:15" ht="15">
      <c r="A49" s="266">
        <v>17</v>
      </c>
      <c r="B49" s="239" t="s">
        <v>109</v>
      </c>
      <c r="C49" s="240">
        <v>26.25</v>
      </c>
      <c r="D49" s="241">
        <v>125.35816618911176</v>
      </c>
      <c r="E49" s="240">
        <v>25.54</v>
      </c>
      <c r="F49" s="241">
        <v>121.96752626552055</v>
      </c>
      <c r="G49" s="240">
        <v>20.94</v>
      </c>
      <c r="H49" s="241">
        <v>100</v>
      </c>
      <c r="I49" s="240">
        <v>26.8</v>
      </c>
      <c r="J49" s="241">
        <v>127.98471824259792</v>
      </c>
      <c r="K49" s="240">
        <v>27.16</v>
      </c>
      <c r="L49" s="241">
        <v>129.70391595033433</v>
      </c>
      <c r="M49" s="240">
        <v>26.12</v>
      </c>
      <c r="N49" s="241">
        <v>124.73734479465139</v>
      </c>
      <c r="O49" s="242">
        <v>20.94</v>
      </c>
    </row>
    <row r="50" spans="1:15" ht="15.75" thickBot="1">
      <c r="A50" s="283">
        <v>18</v>
      </c>
      <c r="B50" s="243" t="s">
        <v>110</v>
      </c>
      <c r="C50" s="284">
        <v>23.53</v>
      </c>
      <c r="D50" s="285">
        <v>101.16079105760963</v>
      </c>
      <c r="E50" s="284">
        <v>23.95</v>
      </c>
      <c r="F50" s="285">
        <v>102.96646603611347</v>
      </c>
      <c r="G50" s="284">
        <v>23.69</v>
      </c>
      <c r="H50" s="285">
        <v>101.84866723989681</v>
      </c>
      <c r="I50" s="284">
        <v>23.9</v>
      </c>
      <c r="J50" s="285">
        <v>102.75150472914873</v>
      </c>
      <c r="K50" s="284">
        <v>23.7</v>
      </c>
      <c r="L50" s="285">
        <v>101.89165950128975</v>
      </c>
      <c r="M50" s="284">
        <v>23.26</v>
      </c>
      <c r="N50" s="285">
        <v>100</v>
      </c>
      <c r="O50" s="286">
        <v>23.26</v>
      </c>
    </row>
    <row r="51" spans="1:15" ht="15.75" thickBot="1">
      <c r="A51" s="211"/>
      <c r="B51" s="191"/>
      <c r="C51" s="212"/>
      <c r="D51" s="213"/>
      <c r="E51" s="212"/>
      <c r="F51" s="213"/>
      <c r="G51" s="212"/>
      <c r="H51" s="213"/>
      <c r="I51" s="212"/>
      <c r="J51" s="213"/>
      <c r="K51" s="212"/>
      <c r="L51" s="213"/>
      <c r="M51" s="212"/>
      <c r="N51" s="214"/>
      <c r="O51" s="206"/>
    </row>
    <row r="52" spans="1:15" ht="16.5" thickBot="1">
      <c r="A52" s="348" t="s">
        <v>138</v>
      </c>
      <c r="B52" s="349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50"/>
      <c r="N52" s="215"/>
      <c r="O52" s="216"/>
    </row>
    <row r="53" spans="1:15" ht="20.25" customHeight="1">
      <c r="A53" s="360" t="s">
        <v>21</v>
      </c>
      <c r="B53" s="361"/>
      <c r="C53" s="366" t="s">
        <v>62</v>
      </c>
      <c r="D53" s="367"/>
      <c r="E53" s="366" t="s">
        <v>63</v>
      </c>
      <c r="F53" s="367"/>
      <c r="G53" s="366" t="s">
        <v>64</v>
      </c>
      <c r="H53" s="367"/>
      <c r="I53" s="366" t="s">
        <v>65</v>
      </c>
      <c r="J53" s="367"/>
      <c r="K53" s="366" t="s">
        <v>66</v>
      </c>
      <c r="L53" s="367"/>
      <c r="M53" s="373" t="s">
        <v>22</v>
      </c>
      <c r="N53" s="198"/>
      <c r="O53" s="198"/>
    </row>
    <row r="54" spans="1:13" s="197" customFormat="1" ht="43.5" customHeight="1">
      <c r="A54" s="362"/>
      <c r="B54" s="363"/>
      <c r="C54" s="368"/>
      <c r="D54" s="369"/>
      <c r="E54" s="368"/>
      <c r="F54" s="369"/>
      <c r="G54" s="368"/>
      <c r="H54" s="369"/>
      <c r="I54" s="368"/>
      <c r="J54" s="369"/>
      <c r="K54" s="368"/>
      <c r="L54" s="369"/>
      <c r="M54" s="374"/>
    </row>
    <row r="55" spans="1:13" s="197" customFormat="1" ht="42" customHeight="1" thickBot="1">
      <c r="A55" s="364"/>
      <c r="B55" s="365"/>
      <c r="C55" s="217" t="s">
        <v>23</v>
      </c>
      <c r="D55" s="218" t="s">
        <v>24</v>
      </c>
      <c r="E55" s="217" t="s">
        <v>23</v>
      </c>
      <c r="F55" s="218" t="s">
        <v>24</v>
      </c>
      <c r="G55" s="217" t="s">
        <v>23</v>
      </c>
      <c r="H55" s="218" t="s">
        <v>24</v>
      </c>
      <c r="I55" s="202" t="s">
        <v>23</v>
      </c>
      <c r="J55" s="201" t="s">
        <v>24</v>
      </c>
      <c r="K55" s="217" t="s">
        <v>23</v>
      </c>
      <c r="L55" s="218" t="s">
        <v>24</v>
      </c>
      <c r="M55" s="375"/>
    </row>
    <row r="56" spans="1:15" ht="15.75" customHeight="1">
      <c r="A56" s="264">
        <v>1</v>
      </c>
      <c r="B56" s="244" t="s">
        <v>93</v>
      </c>
      <c r="C56" s="245">
        <v>3.7399999999999998</v>
      </c>
      <c r="D56" s="233">
        <v>102.18579234972675</v>
      </c>
      <c r="E56" s="245">
        <v>3.7699999999999996</v>
      </c>
      <c r="F56" s="233">
        <v>103.00546448087431</v>
      </c>
      <c r="G56" s="245">
        <v>3.66</v>
      </c>
      <c r="H56" s="233">
        <v>100</v>
      </c>
      <c r="I56" s="245">
        <v>3.75</v>
      </c>
      <c r="J56" s="233">
        <v>102.45901639344261</v>
      </c>
      <c r="K56" s="245">
        <v>3.7699999999999996</v>
      </c>
      <c r="L56" s="233">
        <v>103.00546448087431</v>
      </c>
      <c r="M56" s="246">
        <v>3.66</v>
      </c>
      <c r="N56" s="198"/>
      <c r="O56" s="198"/>
    </row>
    <row r="57" spans="1:15" ht="15">
      <c r="A57" s="265">
        <v>2</v>
      </c>
      <c r="B57" s="247" t="s">
        <v>94</v>
      </c>
      <c r="C57" s="232">
        <v>3.62</v>
      </c>
      <c r="D57" s="248">
        <v>100</v>
      </c>
      <c r="E57" s="232">
        <v>3.65</v>
      </c>
      <c r="F57" s="248">
        <v>100.82872928176796</v>
      </c>
      <c r="G57" s="232">
        <v>3.65</v>
      </c>
      <c r="H57" s="248">
        <v>100.82872928176796</v>
      </c>
      <c r="I57" s="232">
        <v>3.93</v>
      </c>
      <c r="J57" s="248">
        <v>108.56353591160222</v>
      </c>
      <c r="K57" s="232">
        <v>3.65</v>
      </c>
      <c r="L57" s="248">
        <v>100.82872928176796</v>
      </c>
      <c r="M57" s="249">
        <v>3.62</v>
      </c>
      <c r="N57" s="198"/>
      <c r="O57" s="198"/>
    </row>
    <row r="58" spans="1:15" ht="15">
      <c r="A58" s="266">
        <v>3</v>
      </c>
      <c r="B58" s="247" t="s">
        <v>95</v>
      </c>
      <c r="C58" s="232">
        <v>2.1</v>
      </c>
      <c r="D58" s="248">
        <v>100</v>
      </c>
      <c r="E58" s="232">
        <v>2.1</v>
      </c>
      <c r="F58" s="248">
        <v>100</v>
      </c>
      <c r="G58" s="232">
        <v>2.1</v>
      </c>
      <c r="H58" s="248">
        <v>100</v>
      </c>
      <c r="I58" s="232">
        <v>2.2</v>
      </c>
      <c r="J58" s="248">
        <v>104.76190476190477</v>
      </c>
      <c r="K58" s="232">
        <v>2.1</v>
      </c>
      <c r="L58" s="248">
        <v>100</v>
      </c>
      <c r="M58" s="249">
        <v>2.1</v>
      </c>
      <c r="N58" s="198"/>
      <c r="O58" s="198"/>
    </row>
    <row r="59" spans="1:15" ht="15">
      <c r="A59" s="265">
        <v>4</v>
      </c>
      <c r="B59" s="247" t="s">
        <v>96</v>
      </c>
      <c r="C59" s="232">
        <v>80.30999999999999</v>
      </c>
      <c r="D59" s="248">
        <v>100</v>
      </c>
      <c r="E59" s="232">
        <v>80.66999999999999</v>
      </c>
      <c r="F59" s="248">
        <v>100.44826298094883</v>
      </c>
      <c r="G59" s="232">
        <v>84.80999999999999</v>
      </c>
      <c r="H59" s="248">
        <v>105.6032872618603</v>
      </c>
      <c r="I59" s="232">
        <v>87.24</v>
      </c>
      <c r="J59" s="248">
        <v>108.62906238326487</v>
      </c>
      <c r="K59" s="232">
        <v>85.37</v>
      </c>
      <c r="L59" s="248">
        <v>106.30058523222515</v>
      </c>
      <c r="M59" s="249">
        <v>80.30999999999999</v>
      </c>
      <c r="N59" s="198"/>
      <c r="O59" s="198"/>
    </row>
    <row r="60" spans="1:15" ht="15">
      <c r="A60" s="266">
        <v>5</v>
      </c>
      <c r="B60" s="247" t="s">
        <v>97</v>
      </c>
      <c r="C60" s="232">
        <v>4.15</v>
      </c>
      <c r="D60" s="248">
        <v>100.72815533980584</v>
      </c>
      <c r="E60" s="232">
        <v>4.17</v>
      </c>
      <c r="F60" s="248">
        <v>101.21359223300969</v>
      </c>
      <c r="G60" s="232">
        <v>4.12</v>
      </c>
      <c r="H60" s="248">
        <v>100</v>
      </c>
      <c r="I60" s="232">
        <v>4.36</v>
      </c>
      <c r="J60" s="248">
        <v>105.8252427184466</v>
      </c>
      <c r="K60" s="232">
        <v>4.1899999999999995</v>
      </c>
      <c r="L60" s="248">
        <v>101.69902912621357</v>
      </c>
      <c r="M60" s="249">
        <v>4.12</v>
      </c>
      <c r="N60" s="198"/>
      <c r="O60" s="198"/>
    </row>
    <row r="61" spans="1:15" ht="15">
      <c r="A61" s="265">
        <v>6</v>
      </c>
      <c r="B61" s="247" t="s">
        <v>98</v>
      </c>
      <c r="C61" s="232">
        <v>17.53</v>
      </c>
      <c r="D61" s="248">
        <v>100</v>
      </c>
      <c r="E61" s="232">
        <v>18.02</v>
      </c>
      <c r="F61" s="248">
        <v>102.79520821448943</v>
      </c>
      <c r="G61" s="232">
        <v>17.94</v>
      </c>
      <c r="H61" s="248">
        <v>102.33884768967485</v>
      </c>
      <c r="I61" s="232">
        <v>19.099999999999998</v>
      </c>
      <c r="J61" s="248">
        <v>108.95607529948657</v>
      </c>
      <c r="K61" s="232">
        <v>18.310000000000002</v>
      </c>
      <c r="L61" s="248">
        <v>104.44951511694238</v>
      </c>
      <c r="M61" s="249">
        <v>17.53</v>
      </c>
      <c r="N61" s="198"/>
      <c r="O61" s="198"/>
    </row>
    <row r="62" spans="1:15" ht="15">
      <c r="A62" s="266">
        <v>7</v>
      </c>
      <c r="B62" s="247" t="s">
        <v>99</v>
      </c>
      <c r="C62" s="232">
        <v>2.88</v>
      </c>
      <c r="D62" s="248">
        <v>100</v>
      </c>
      <c r="E62" s="232">
        <v>3.05</v>
      </c>
      <c r="F62" s="248">
        <v>105.90277777777777</v>
      </c>
      <c r="G62" s="232">
        <v>3.05</v>
      </c>
      <c r="H62" s="248">
        <v>105.90277777777777</v>
      </c>
      <c r="I62" s="232">
        <v>3.05</v>
      </c>
      <c r="J62" s="248">
        <v>105.90277777777777</v>
      </c>
      <c r="K62" s="232">
        <v>2.9</v>
      </c>
      <c r="L62" s="248">
        <v>100.69444444444444</v>
      </c>
      <c r="M62" s="249">
        <v>2.88</v>
      </c>
      <c r="N62" s="198"/>
      <c r="O62" s="198"/>
    </row>
    <row r="63" spans="1:15" ht="15">
      <c r="A63" s="265">
        <v>8</v>
      </c>
      <c r="B63" s="247" t="s">
        <v>100</v>
      </c>
      <c r="C63" s="232">
        <v>2.42</v>
      </c>
      <c r="D63" s="248">
        <v>100.83333333333333</v>
      </c>
      <c r="E63" s="232">
        <v>2.43</v>
      </c>
      <c r="F63" s="248">
        <v>101.25000000000001</v>
      </c>
      <c r="G63" s="232">
        <v>2.43</v>
      </c>
      <c r="H63" s="248">
        <v>101.25000000000001</v>
      </c>
      <c r="I63" s="232">
        <v>2.4</v>
      </c>
      <c r="J63" s="248">
        <v>100</v>
      </c>
      <c r="K63" s="232">
        <v>2.43</v>
      </c>
      <c r="L63" s="248">
        <v>101.25000000000001</v>
      </c>
      <c r="M63" s="249">
        <v>2.4</v>
      </c>
      <c r="N63" s="198"/>
      <c r="O63" s="198"/>
    </row>
    <row r="64" spans="1:15" ht="15">
      <c r="A64" s="266">
        <v>9</v>
      </c>
      <c r="B64" s="247" t="s">
        <v>101</v>
      </c>
      <c r="C64" s="232">
        <v>16.700000000000003</v>
      </c>
      <c r="D64" s="248">
        <v>100</v>
      </c>
      <c r="E64" s="232">
        <v>17.330000000000002</v>
      </c>
      <c r="F64" s="248">
        <v>103.77245508982035</v>
      </c>
      <c r="G64" s="232">
        <v>17.62</v>
      </c>
      <c r="H64" s="248">
        <v>105.50898203592813</v>
      </c>
      <c r="I64" s="232">
        <v>18.36</v>
      </c>
      <c r="J64" s="248">
        <v>109.94011976047902</v>
      </c>
      <c r="K64" s="232">
        <v>17.060000000000002</v>
      </c>
      <c r="L64" s="248">
        <v>102.15568862275448</v>
      </c>
      <c r="M64" s="249">
        <v>16.700000000000003</v>
      </c>
      <c r="N64" s="198"/>
      <c r="O64" s="198"/>
    </row>
    <row r="65" spans="1:15" ht="15">
      <c r="A65" s="265">
        <v>10</v>
      </c>
      <c r="B65" s="247" t="s">
        <v>102</v>
      </c>
      <c r="C65" s="232">
        <v>28.689999999999998</v>
      </c>
      <c r="D65" s="248">
        <v>100</v>
      </c>
      <c r="E65" s="232">
        <v>30.389999999999997</v>
      </c>
      <c r="F65" s="248">
        <v>105.92540955036598</v>
      </c>
      <c r="G65" s="232">
        <v>31.78</v>
      </c>
      <c r="H65" s="248">
        <v>110.7703032415476</v>
      </c>
      <c r="I65" s="232">
        <v>31.599999999999998</v>
      </c>
      <c r="J65" s="248">
        <v>110.14290693621471</v>
      </c>
      <c r="K65" s="232">
        <v>31.78</v>
      </c>
      <c r="L65" s="248">
        <v>110.7703032415476</v>
      </c>
      <c r="M65" s="249">
        <v>28.689999999999998</v>
      </c>
      <c r="N65" s="198"/>
      <c r="O65" s="198"/>
    </row>
    <row r="66" spans="1:15" ht="15">
      <c r="A66" s="266">
        <v>11</v>
      </c>
      <c r="B66" s="247" t="s">
        <v>103</v>
      </c>
      <c r="C66" s="232">
        <v>33.199999999999996</v>
      </c>
      <c r="D66" s="248">
        <v>100</v>
      </c>
      <c r="E66" s="232">
        <v>33.32999999999999</v>
      </c>
      <c r="F66" s="248">
        <v>100.39156626506023</v>
      </c>
      <c r="G66" s="232">
        <v>33.61</v>
      </c>
      <c r="H66" s="248">
        <v>101.23493975903615</v>
      </c>
      <c r="I66" s="232">
        <v>34.21</v>
      </c>
      <c r="J66" s="248">
        <v>103.04216867469881</v>
      </c>
      <c r="K66" s="232">
        <v>34.529999999999994</v>
      </c>
      <c r="L66" s="248">
        <v>104.00602409638553</v>
      </c>
      <c r="M66" s="249">
        <v>33.199999999999996</v>
      </c>
      <c r="N66" s="198"/>
      <c r="O66" s="198"/>
    </row>
    <row r="67" spans="1:15" ht="15">
      <c r="A67" s="265">
        <v>12</v>
      </c>
      <c r="B67" s="247" t="s">
        <v>104</v>
      </c>
      <c r="C67" s="232">
        <v>6.37</v>
      </c>
      <c r="D67" s="248">
        <v>102.74193548387096</v>
      </c>
      <c r="E67" s="232">
        <v>6.49</v>
      </c>
      <c r="F67" s="248">
        <v>104.67741935483872</v>
      </c>
      <c r="G67" s="232">
        <v>6.5</v>
      </c>
      <c r="H67" s="248">
        <v>104.83870967741935</v>
      </c>
      <c r="I67" s="232">
        <v>6.2</v>
      </c>
      <c r="J67" s="248">
        <v>100</v>
      </c>
      <c r="K67" s="232">
        <v>6.5</v>
      </c>
      <c r="L67" s="248">
        <v>104.83870967741935</v>
      </c>
      <c r="M67" s="249">
        <v>6.2</v>
      </c>
      <c r="N67" s="198"/>
      <c r="O67" s="198"/>
    </row>
    <row r="68" spans="1:15" ht="15">
      <c r="A68" s="266">
        <v>13</v>
      </c>
      <c r="B68" s="247" t="s">
        <v>105</v>
      </c>
      <c r="C68" s="232">
        <v>9.03</v>
      </c>
      <c r="D68" s="248">
        <v>106.23529411764704</v>
      </c>
      <c r="E68" s="232">
        <v>9.569999999999999</v>
      </c>
      <c r="F68" s="248">
        <v>112.58823529411764</v>
      </c>
      <c r="G68" s="232">
        <v>8.5</v>
      </c>
      <c r="H68" s="248">
        <v>100</v>
      </c>
      <c r="I68" s="232">
        <v>9.6</v>
      </c>
      <c r="J68" s="248">
        <v>112.94117647058823</v>
      </c>
      <c r="K68" s="232">
        <v>10.02</v>
      </c>
      <c r="L68" s="248">
        <v>117.88235294117646</v>
      </c>
      <c r="M68" s="249">
        <v>8.5</v>
      </c>
      <c r="N68" s="198"/>
      <c r="O68" s="198"/>
    </row>
    <row r="69" spans="1:15" ht="15">
      <c r="A69" s="265">
        <v>14</v>
      </c>
      <c r="B69" s="247" t="s">
        <v>106</v>
      </c>
      <c r="C69" s="232">
        <v>10.13</v>
      </c>
      <c r="D69" s="248">
        <v>100</v>
      </c>
      <c r="E69" s="232">
        <v>10.59</v>
      </c>
      <c r="F69" s="248">
        <v>104.54096742349456</v>
      </c>
      <c r="G69" s="232">
        <v>10.48</v>
      </c>
      <c r="H69" s="248">
        <v>103.45508390918066</v>
      </c>
      <c r="I69" s="232">
        <v>10.940000000000001</v>
      </c>
      <c r="J69" s="248">
        <v>107.99605133267522</v>
      </c>
      <c r="K69" s="232">
        <v>10.6</v>
      </c>
      <c r="L69" s="248">
        <v>104.63968410661401</v>
      </c>
      <c r="M69" s="249">
        <v>10.13</v>
      </c>
      <c r="N69" s="198"/>
      <c r="O69" s="198"/>
    </row>
    <row r="70" spans="1:15" ht="15">
      <c r="A70" s="266">
        <v>15</v>
      </c>
      <c r="B70" s="247" t="s">
        <v>116</v>
      </c>
      <c r="C70" s="232">
        <v>3.8</v>
      </c>
      <c r="D70" s="248">
        <v>100</v>
      </c>
      <c r="E70" s="232">
        <v>3.97</v>
      </c>
      <c r="F70" s="248">
        <v>104.47368421052632</v>
      </c>
      <c r="G70" s="232">
        <v>3.83</v>
      </c>
      <c r="H70" s="248">
        <v>100.78947368421053</v>
      </c>
      <c r="I70" s="232">
        <v>4.2</v>
      </c>
      <c r="J70" s="248">
        <v>110.5263157894737</v>
      </c>
      <c r="K70" s="232">
        <v>3.83</v>
      </c>
      <c r="L70" s="248">
        <v>100.78947368421053</v>
      </c>
      <c r="M70" s="249">
        <v>3.8</v>
      </c>
      <c r="N70" s="198"/>
      <c r="O70" s="198"/>
    </row>
    <row r="71" spans="1:15" ht="15">
      <c r="A71" s="266">
        <v>16</v>
      </c>
      <c r="B71" s="247" t="s">
        <v>107</v>
      </c>
      <c r="C71" s="232">
        <v>1.6</v>
      </c>
      <c r="D71" s="248">
        <v>100</v>
      </c>
      <c r="E71" s="232">
        <v>1.61</v>
      </c>
      <c r="F71" s="248">
        <v>100.62500000000001</v>
      </c>
      <c r="G71" s="232">
        <v>1.61</v>
      </c>
      <c r="H71" s="248">
        <v>100.62500000000001</v>
      </c>
      <c r="I71" s="232">
        <v>1.6</v>
      </c>
      <c r="J71" s="248">
        <v>100</v>
      </c>
      <c r="K71" s="232">
        <v>1.61</v>
      </c>
      <c r="L71" s="248">
        <v>100.62500000000001</v>
      </c>
      <c r="M71" s="249">
        <v>1.6</v>
      </c>
      <c r="N71" s="198"/>
      <c r="O71" s="198"/>
    </row>
    <row r="72" spans="1:15" ht="15">
      <c r="A72" s="266">
        <v>17</v>
      </c>
      <c r="B72" s="247" t="s">
        <v>108</v>
      </c>
      <c r="C72" s="232">
        <v>12.38</v>
      </c>
      <c r="D72" s="248">
        <v>100</v>
      </c>
      <c r="E72" s="232">
        <v>13.34</v>
      </c>
      <c r="F72" s="248">
        <v>107.75444264943457</v>
      </c>
      <c r="G72" s="232">
        <v>13.61</v>
      </c>
      <c r="H72" s="248">
        <v>109.93537964458804</v>
      </c>
      <c r="I72" s="232">
        <v>14.590000000000002</v>
      </c>
      <c r="J72" s="248">
        <v>117.85137318255249</v>
      </c>
      <c r="K72" s="232">
        <v>14.95</v>
      </c>
      <c r="L72" s="248">
        <v>120.75928917609045</v>
      </c>
      <c r="M72" s="249">
        <v>12.38</v>
      </c>
      <c r="N72" s="198"/>
      <c r="O72" s="198"/>
    </row>
    <row r="73" spans="1:15" ht="15">
      <c r="A73" s="266">
        <v>18</v>
      </c>
      <c r="B73" s="247" t="s">
        <v>109</v>
      </c>
      <c r="C73" s="232">
        <v>11.44</v>
      </c>
      <c r="D73" s="248">
        <v>104.95412844036696</v>
      </c>
      <c r="E73" s="232">
        <v>11.55</v>
      </c>
      <c r="F73" s="248">
        <v>105.96330275229357</v>
      </c>
      <c r="G73" s="232">
        <v>11.54</v>
      </c>
      <c r="H73" s="248">
        <v>105.8715596330275</v>
      </c>
      <c r="I73" s="232">
        <v>10.9</v>
      </c>
      <c r="J73" s="248">
        <v>100</v>
      </c>
      <c r="K73" s="232">
        <v>11.579999999999998</v>
      </c>
      <c r="L73" s="248">
        <v>106.23853211009174</v>
      </c>
      <c r="M73" s="249">
        <v>10.9</v>
      </c>
      <c r="N73" s="198"/>
      <c r="O73" s="198"/>
    </row>
    <row r="74" spans="1:15" ht="15.75" thickBot="1">
      <c r="A74" s="295">
        <v>19</v>
      </c>
      <c r="B74" s="296" t="s">
        <v>110</v>
      </c>
      <c r="C74" s="297">
        <v>22.499999999999996</v>
      </c>
      <c r="D74" s="298">
        <v>100</v>
      </c>
      <c r="E74" s="297">
        <v>24.970000000000002</v>
      </c>
      <c r="F74" s="298">
        <v>110.9777777777778</v>
      </c>
      <c r="G74" s="297">
        <v>23.749999999999996</v>
      </c>
      <c r="H74" s="298">
        <v>105.55555555555556</v>
      </c>
      <c r="I74" s="297">
        <v>23.8</v>
      </c>
      <c r="J74" s="298">
        <v>105.7777777777778</v>
      </c>
      <c r="K74" s="297">
        <v>25.19</v>
      </c>
      <c r="L74" s="298">
        <v>111.95555555555559</v>
      </c>
      <c r="M74" s="299">
        <v>22.499999999999996</v>
      </c>
      <c r="N74" s="198"/>
      <c r="O74" s="198"/>
    </row>
    <row r="75" spans="1:15" ht="15.75" thickBot="1">
      <c r="A75" s="219"/>
      <c r="B75" s="64"/>
      <c r="C75" s="220"/>
      <c r="D75" s="221"/>
      <c r="E75" s="220"/>
      <c r="F75" s="221"/>
      <c r="G75" s="220"/>
      <c r="H75" s="221"/>
      <c r="I75" s="220"/>
      <c r="J75" s="221"/>
      <c r="K75" s="220"/>
      <c r="L75" s="221"/>
      <c r="M75" s="220"/>
      <c r="N75" s="221"/>
      <c r="O75" s="220"/>
    </row>
    <row r="76" spans="1:15" ht="20.25" customHeight="1" thickBot="1">
      <c r="A76" s="348" t="s">
        <v>92</v>
      </c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349"/>
      <c r="M76" s="349"/>
      <c r="N76" s="349"/>
      <c r="O76" s="350"/>
    </row>
    <row r="77" spans="1:15" s="197" customFormat="1" ht="26.25" customHeight="1">
      <c r="A77" s="360" t="s">
        <v>21</v>
      </c>
      <c r="B77" s="361"/>
      <c r="C77" s="351" t="s">
        <v>67</v>
      </c>
      <c r="D77" s="352"/>
      <c r="E77" s="351" t="s">
        <v>68</v>
      </c>
      <c r="F77" s="352"/>
      <c r="G77" s="351" t="s">
        <v>69</v>
      </c>
      <c r="H77" s="352"/>
      <c r="I77" s="351" t="s">
        <v>70</v>
      </c>
      <c r="J77" s="352"/>
      <c r="K77" s="351" t="s">
        <v>71</v>
      </c>
      <c r="L77" s="352"/>
      <c r="M77" s="351" t="s">
        <v>72</v>
      </c>
      <c r="N77" s="352"/>
      <c r="O77" s="341" t="s">
        <v>22</v>
      </c>
    </row>
    <row r="78" spans="1:15" s="197" customFormat="1" ht="40.5" customHeight="1">
      <c r="A78" s="362"/>
      <c r="B78" s="363"/>
      <c r="C78" s="353"/>
      <c r="D78" s="354"/>
      <c r="E78" s="353"/>
      <c r="F78" s="354"/>
      <c r="G78" s="353"/>
      <c r="H78" s="354"/>
      <c r="I78" s="353"/>
      <c r="J78" s="354"/>
      <c r="K78" s="353"/>
      <c r="L78" s="354"/>
      <c r="M78" s="353"/>
      <c r="N78" s="354"/>
      <c r="O78" s="342"/>
    </row>
    <row r="79" spans="1:15" ht="13.5" customHeight="1">
      <c r="A79" s="362"/>
      <c r="B79" s="363"/>
      <c r="C79" s="222" t="s">
        <v>23</v>
      </c>
      <c r="D79" s="223" t="s">
        <v>24</v>
      </c>
      <c r="E79" s="224" t="s">
        <v>23</v>
      </c>
      <c r="F79" s="223" t="s">
        <v>24</v>
      </c>
      <c r="G79" s="224" t="s">
        <v>23</v>
      </c>
      <c r="H79" s="223" t="s">
        <v>24</v>
      </c>
      <c r="I79" s="224" t="s">
        <v>23</v>
      </c>
      <c r="J79" s="223" t="s">
        <v>24</v>
      </c>
      <c r="K79" s="224" t="s">
        <v>23</v>
      </c>
      <c r="L79" s="223" t="s">
        <v>24</v>
      </c>
      <c r="M79" s="224" t="s">
        <v>23</v>
      </c>
      <c r="N79" s="223" t="s">
        <v>24</v>
      </c>
      <c r="O79" s="342"/>
    </row>
    <row r="80" spans="1:15" ht="15">
      <c r="A80" s="268">
        <v>1</v>
      </c>
      <c r="B80" s="272" t="s">
        <v>93</v>
      </c>
      <c r="C80" s="273">
        <v>5.65</v>
      </c>
      <c r="D80" s="281">
        <v>108.44529750479848</v>
      </c>
      <c r="E80" s="273">
        <v>5.41</v>
      </c>
      <c r="F80" s="281">
        <v>103.8387715930902</v>
      </c>
      <c r="G80" s="273">
        <v>5.32</v>
      </c>
      <c r="H80" s="281">
        <v>102.11132437619963</v>
      </c>
      <c r="I80" s="273">
        <v>5.21</v>
      </c>
      <c r="J80" s="282">
        <v>100</v>
      </c>
      <c r="K80" s="273">
        <v>5.26</v>
      </c>
      <c r="L80" s="282">
        <v>100.95969289827255</v>
      </c>
      <c r="M80" s="273">
        <v>5.4</v>
      </c>
      <c r="N80" s="281">
        <v>103.64683301343571</v>
      </c>
      <c r="O80" s="288">
        <v>5.21</v>
      </c>
    </row>
    <row r="81" spans="1:15" ht="15">
      <c r="A81" s="268">
        <v>2</v>
      </c>
      <c r="B81" s="272" t="s">
        <v>94</v>
      </c>
      <c r="C81" s="273">
        <v>1.1</v>
      </c>
      <c r="D81" s="270">
        <v>110.00000000000001</v>
      </c>
      <c r="E81" s="273">
        <v>1</v>
      </c>
      <c r="F81" s="270">
        <v>100</v>
      </c>
      <c r="G81" s="273">
        <v>1.05</v>
      </c>
      <c r="H81" s="270">
        <v>105</v>
      </c>
      <c r="I81" s="273">
        <v>1.1</v>
      </c>
      <c r="J81" s="271">
        <v>110.00000000000001</v>
      </c>
      <c r="K81" s="273">
        <v>1.28</v>
      </c>
      <c r="L81" s="271">
        <v>128</v>
      </c>
      <c r="M81" s="273">
        <v>1.05</v>
      </c>
      <c r="N81" s="270">
        <v>105</v>
      </c>
      <c r="O81" s="288">
        <v>1</v>
      </c>
    </row>
    <row r="82" spans="1:15" ht="15">
      <c r="A82" s="268">
        <v>3</v>
      </c>
      <c r="B82" s="272" t="s">
        <v>95</v>
      </c>
      <c r="C82" s="273">
        <v>1.73</v>
      </c>
      <c r="D82" s="270">
        <v>110.8974358974359</v>
      </c>
      <c r="E82" s="273">
        <v>1.75</v>
      </c>
      <c r="F82" s="270">
        <v>112.17948717948718</v>
      </c>
      <c r="G82" s="273">
        <v>1.75</v>
      </c>
      <c r="H82" s="270">
        <v>112.17948717948718</v>
      </c>
      <c r="I82" s="273">
        <v>1.56</v>
      </c>
      <c r="J82" s="271">
        <v>100</v>
      </c>
      <c r="K82" s="273">
        <v>1.75</v>
      </c>
      <c r="L82" s="271">
        <v>112.17948717948718</v>
      </c>
      <c r="M82" s="273">
        <v>1.75</v>
      </c>
      <c r="N82" s="270">
        <v>112.17948717948718</v>
      </c>
      <c r="O82" s="288">
        <v>1.56</v>
      </c>
    </row>
    <row r="83" spans="1:15" ht="15">
      <c r="A83" s="268">
        <v>4</v>
      </c>
      <c r="B83" s="272" t="s">
        <v>96</v>
      </c>
      <c r="C83" s="273">
        <v>41.089999999999996</v>
      </c>
      <c r="D83" s="270">
        <v>105.35897435897435</v>
      </c>
      <c r="E83" s="273">
        <v>39.050000000000004</v>
      </c>
      <c r="F83" s="270">
        <v>100.12820512820515</v>
      </c>
      <c r="G83" s="273">
        <v>40</v>
      </c>
      <c r="H83" s="270">
        <v>102.56410256410255</v>
      </c>
      <c r="I83" s="273">
        <v>40.11000000000001</v>
      </c>
      <c r="J83" s="271">
        <v>102.84615384615385</v>
      </c>
      <c r="K83" s="273">
        <v>42.73</v>
      </c>
      <c r="L83" s="271">
        <v>109.56410256410255</v>
      </c>
      <c r="M83" s="273">
        <v>39</v>
      </c>
      <c r="N83" s="270">
        <v>100</v>
      </c>
      <c r="O83" s="288">
        <v>39</v>
      </c>
    </row>
    <row r="84" spans="1:15" ht="15">
      <c r="A84" s="268">
        <v>5</v>
      </c>
      <c r="B84" s="272" t="s">
        <v>97</v>
      </c>
      <c r="C84" s="273">
        <v>3.8</v>
      </c>
      <c r="D84" s="270">
        <v>106.44257703081233</v>
      </c>
      <c r="E84" s="273">
        <v>3.92</v>
      </c>
      <c r="F84" s="270">
        <v>109.80392156862746</v>
      </c>
      <c r="G84" s="273">
        <v>3.85</v>
      </c>
      <c r="H84" s="270">
        <v>107.84313725490198</v>
      </c>
      <c r="I84" s="273">
        <v>3.57</v>
      </c>
      <c r="J84" s="271">
        <v>100</v>
      </c>
      <c r="K84" s="273">
        <v>4.1</v>
      </c>
      <c r="L84" s="271">
        <v>114.84593837535013</v>
      </c>
      <c r="M84" s="273">
        <v>3.79</v>
      </c>
      <c r="N84" s="270">
        <v>106.1624649859944</v>
      </c>
      <c r="O84" s="288">
        <v>3.57</v>
      </c>
    </row>
    <row r="85" spans="1:15" ht="15">
      <c r="A85" s="268">
        <v>6</v>
      </c>
      <c r="B85" s="272" t="s">
        <v>98</v>
      </c>
      <c r="C85" s="273">
        <v>6.16</v>
      </c>
      <c r="D85" s="270">
        <v>111.1913357400722</v>
      </c>
      <c r="E85" s="273">
        <v>5.98</v>
      </c>
      <c r="F85" s="270">
        <v>107.94223826714801</v>
      </c>
      <c r="G85" s="273">
        <v>6.08</v>
      </c>
      <c r="H85" s="270">
        <v>109.74729241877257</v>
      </c>
      <c r="I85" s="273">
        <v>5.54</v>
      </c>
      <c r="J85" s="271">
        <v>100</v>
      </c>
      <c r="K85" s="273">
        <v>6.23</v>
      </c>
      <c r="L85" s="271">
        <v>112.45487364620939</v>
      </c>
      <c r="M85" s="273">
        <v>5.93</v>
      </c>
      <c r="N85" s="270">
        <v>107.03971119133573</v>
      </c>
      <c r="O85" s="288">
        <v>5.54</v>
      </c>
    </row>
    <row r="86" spans="1:15" ht="15">
      <c r="A86" s="268">
        <v>7</v>
      </c>
      <c r="B86" s="272" t="s">
        <v>99</v>
      </c>
      <c r="C86" s="273">
        <v>3.41</v>
      </c>
      <c r="D86" s="270">
        <v>105.57275541795666</v>
      </c>
      <c r="E86" s="273">
        <v>3.23</v>
      </c>
      <c r="F86" s="270">
        <v>100</v>
      </c>
      <c r="G86" s="273">
        <v>3.35</v>
      </c>
      <c r="H86" s="270">
        <v>103.71517027863777</v>
      </c>
      <c r="I86" s="273">
        <v>3.23</v>
      </c>
      <c r="J86" s="271">
        <v>100</v>
      </c>
      <c r="K86" s="273">
        <v>3.41</v>
      </c>
      <c r="L86" s="271">
        <v>105.57275541795666</v>
      </c>
      <c r="M86" s="273">
        <v>3.25</v>
      </c>
      <c r="N86" s="270">
        <v>100.61919504643964</v>
      </c>
      <c r="O86" s="288">
        <v>3.23</v>
      </c>
    </row>
    <row r="87" spans="1:15" ht="15">
      <c r="A87" s="268">
        <v>8</v>
      </c>
      <c r="B87" s="272" t="s">
        <v>100</v>
      </c>
      <c r="C87" s="273">
        <v>9.1</v>
      </c>
      <c r="D87" s="270">
        <v>106.6822977725674</v>
      </c>
      <c r="E87" s="273">
        <v>9.02</v>
      </c>
      <c r="F87" s="270">
        <v>105.74443141852284</v>
      </c>
      <c r="G87" s="273">
        <v>8.530000000000001</v>
      </c>
      <c r="H87" s="270">
        <v>100</v>
      </c>
      <c r="I87" s="273">
        <v>8.55</v>
      </c>
      <c r="J87" s="271">
        <v>100.23446658851114</v>
      </c>
      <c r="K87" s="273">
        <v>9.12</v>
      </c>
      <c r="L87" s="271">
        <v>106.91676436107853</v>
      </c>
      <c r="M87" s="273">
        <v>8.9</v>
      </c>
      <c r="N87" s="270">
        <v>104.33763188745601</v>
      </c>
      <c r="O87" s="288">
        <v>8.530000000000001</v>
      </c>
    </row>
    <row r="88" spans="1:15" ht="15">
      <c r="A88" s="268">
        <v>9</v>
      </c>
      <c r="B88" s="272" t="s">
        <v>101</v>
      </c>
      <c r="C88" s="273">
        <v>10.66</v>
      </c>
      <c r="D88" s="270">
        <v>112.8042328042328</v>
      </c>
      <c r="E88" s="273">
        <v>10.2</v>
      </c>
      <c r="F88" s="270">
        <v>107.93650793650791</v>
      </c>
      <c r="G88" s="273">
        <v>9.62</v>
      </c>
      <c r="H88" s="270">
        <v>101.79894179894178</v>
      </c>
      <c r="I88" s="273">
        <v>10</v>
      </c>
      <c r="J88" s="271">
        <v>105.82010582010581</v>
      </c>
      <c r="K88" s="273">
        <v>10.860000000000001</v>
      </c>
      <c r="L88" s="271">
        <v>114.92063492063491</v>
      </c>
      <c r="M88" s="273">
        <v>9.450000000000001</v>
      </c>
      <c r="N88" s="270">
        <v>100</v>
      </c>
      <c r="O88" s="288">
        <v>9.450000000000001</v>
      </c>
    </row>
    <row r="89" spans="1:15" ht="15">
      <c r="A89" s="268">
        <v>10</v>
      </c>
      <c r="B89" s="272" t="s">
        <v>102</v>
      </c>
      <c r="C89" s="273">
        <v>11.15</v>
      </c>
      <c r="D89" s="270">
        <v>102.95475530932595</v>
      </c>
      <c r="E89" s="273">
        <v>11.25</v>
      </c>
      <c r="F89" s="270">
        <v>103.87811634349032</v>
      </c>
      <c r="G89" s="273">
        <v>11.370000000000001</v>
      </c>
      <c r="H89" s="270">
        <v>104.98614958448755</v>
      </c>
      <c r="I89" s="273">
        <v>10.83</v>
      </c>
      <c r="J89" s="271">
        <v>100</v>
      </c>
      <c r="K89" s="273">
        <v>12.2</v>
      </c>
      <c r="L89" s="271">
        <v>112.6500461680517</v>
      </c>
      <c r="M89" s="273">
        <v>11</v>
      </c>
      <c r="N89" s="270">
        <v>101.56971375807942</v>
      </c>
      <c r="O89" s="288">
        <v>10.83</v>
      </c>
    </row>
    <row r="90" spans="1:15" ht="15">
      <c r="A90" s="268">
        <v>11</v>
      </c>
      <c r="B90" s="272" t="s">
        <v>103</v>
      </c>
      <c r="C90" s="273">
        <v>16.63</v>
      </c>
      <c r="D90" s="270">
        <v>109.04918032786884</v>
      </c>
      <c r="E90" s="273">
        <v>17.21</v>
      </c>
      <c r="F90" s="270">
        <v>112.85245901639342</v>
      </c>
      <c r="G90" s="273">
        <v>15.43</v>
      </c>
      <c r="H90" s="270">
        <v>101.18032786885244</v>
      </c>
      <c r="I90" s="273">
        <v>15.250000000000002</v>
      </c>
      <c r="J90" s="271">
        <v>100</v>
      </c>
      <c r="K90" s="273">
        <v>17.57</v>
      </c>
      <c r="L90" s="271">
        <v>115.21311475409834</v>
      </c>
      <c r="M90" s="273">
        <v>15.7</v>
      </c>
      <c r="N90" s="270">
        <v>102.95081967213113</v>
      </c>
      <c r="O90" s="288">
        <v>15.250000000000002</v>
      </c>
    </row>
    <row r="91" spans="1:15" ht="15">
      <c r="A91" s="268">
        <v>12</v>
      </c>
      <c r="B91" s="272" t="s">
        <v>104</v>
      </c>
      <c r="C91" s="273">
        <v>3.16</v>
      </c>
      <c r="D91" s="270">
        <v>126.4</v>
      </c>
      <c r="E91" s="273">
        <v>2.75</v>
      </c>
      <c r="F91" s="270">
        <v>110.00000000000001</v>
      </c>
      <c r="G91" s="273">
        <v>2.5</v>
      </c>
      <c r="H91" s="270">
        <v>100</v>
      </c>
      <c r="I91" s="273">
        <v>2.89</v>
      </c>
      <c r="J91" s="271">
        <v>115.60000000000001</v>
      </c>
      <c r="K91" s="273">
        <v>2.73</v>
      </c>
      <c r="L91" s="271">
        <v>109.2</v>
      </c>
      <c r="M91" s="273">
        <v>2.55</v>
      </c>
      <c r="N91" s="270">
        <v>102</v>
      </c>
      <c r="O91" s="288">
        <v>2.5</v>
      </c>
    </row>
    <row r="92" spans="1:15" ht="15">
      <c r="A92" s="268">
        <v>13</v>
      </c>
      <c r="B92" s="272" t="s">
        <v>105</v>
      </c>
      <c r="C92" s="273">
        <v>12.500000000000002</v>
      </c>
      <c r="D92" s="270">
        <v>132.2751322751323</v>
      </c>
      <c r="E92" s="273">
        <v>11.1</v>
      </c>
      <c r="F92" s="270">
        <v>117.46031746031747</v>
      </c>
      <c r="G92" s="273">
        <v>9.45</v>
      </c>
      <c r="H92" s="270">
        <v>100</v>
      </c>
      <c r="I92" s="273">
        <v>10.85</v>
      </c>
      <c r="J92" s="271">
        <v>114.81481481481481</v>
      </c>
      <c r="K92" s="273">
        <v>13.200000000000001</v>
      </c>
      <c r="L92" s="271">
        <v>139.6825396825397</v>
      </c>
      <c r="M92" s="273">
        <v>10.4</v>
      </c>
      <c r="N92" s="270">
        <v>110.05291005291006</v>
      </c>
      <c r="O92" s="288">
        <v>9.45</v>
      </c>
    </row>
    <row r="93" spans="1:15" ht="15">
      <c r="A93" s="268">
        <v>14</v>
      </c>
      <c r="B93" s="272" t="s">
        <v>106</v>
      </c>
      <c r="C93" s="273">
        <v>6.11</v>
      </c>
      <c r="D93" s="270">
        <v>108.14159292035399</v>
      </c>
      <c r="E93" s="273">
        <v>5.84</v>
      </c>
      <c r="F93" s="270">
        <v>103.36283185840706</v>
      </c>
      <c r="G93" s="273">
        <v>5.8100000000000005</v>
      </c>
      <c r="H93" s="270">
        <v>102.83185840707965</v>
      </c>
      <c r="I93" s="273">
        <v>6.07</v>
      </c>
      <c r="J93" s="271">
        <v>107.43362831858407</v>
      </c>
      <c r="K93" s="273">
        <v>5.989999999999999</v>
      </c>
      <c r="L93" s="271">
        <v>106.01769911504424</v>
      </c>
      <c r="M93" s="273">
        <v>5.65</v>
      </c>
      <c r="N93" s="270">
        <v>100</v>
      </c>
      <c r="O93" s="288">
        <v>5.65</v>
      </c>
    </row>
    <row r="94" spans="1:15" ht="15">
      <c r="A94" s="268">
        <v>15</v>
      </c>
      <c r="B94" s="272" t="s">
        <v>107</v>
      </c>
      <c r="C94" s="273">
        <v>2.05</v>
      </c>
      <c r="D94" s="270">
        <v>118.4971098265896</v>
      </c>
      <c r="E94" s="273">
        <v>1.9</v>
      </c>
      <c r="F94" s="270">
        <v>109.82658959537572</v>
      </c>
      <c r="G94" s="273">
        <v>1.99</v>
      </c>
      <c r="H94" s="270">
        <v>115.02890173410405</v>
      </c>
      <c r="I94" s="273">
        <v>1.73</v>
      </c>
      <c r="J94" s="271">
        <v>100</v>
      </c>
      <c r="K94" s="273">
        <v>1.92</v>
      </c>
      <c r="L94" s="271">
        <v>110.98265895953756</v>
      </c>
      <c r="M94" s="273">
        <v>1.88</v>
      </c>
      <c r="N94" s="270">
        <v>108.67052023121386</v>
      </c>
      <c r="O94" s="288">
        <v>1.73</v>
      </c>
    </row>
    <row r="95" spans="1:15" ht="15">
      <c r="A95" s="289">
        <v>16</v>
      </c>
      <c r="B95" s="272" t="s">
        <v>108</v>
      </c>
      <c r="C95" s="273">
        <v>13.58</v>
      </c>
      <c r="D95" s="270">
        <v>119.22739244951713</v>
      </c>
      <c r="E95" s="273">
        <v>11.7</v>
      </c>
      <c r="F95" s="270">
        <v>102.72168568920104</v>
      </c>
      <c r="G95" s="273">
        <v>12.01</v>
      </c>
      <c r="H95" s="270">
        <v>105.44337137840209</v>
      </c>
      <c r="I95" s="273">
        <v>12.180000000000001</v>
      </c>
      <c r="J95" s="271">
        <v>106.93590869183495</v>
      </c>
      <c r="K95" s="273">
        <v>12.600000000000001</v>
      </c>
      <c r="L95" s="271">
        <v>110.62335381913961</v>
      </c>
      <c r="M95" s="273">
        <v>11.39</v>
      </c>
      <c r="N95" s="270">
        <v>100</v>
      </c>
      <c r="O95" s="288">
        <v>11.39</v>
      </c>
    </row>
    <row r="96" spans="1:15" ht="15">
      <c r="A96" s="289">
        <v>17</v>
      </c>
      <c r="B96" s="272" t="s">
        <v>109</v>
      </c>
      <c r="C96" s="273">
        <v>14.2</v>
      </c>
      <c r="D96" s="270">
        <v>110.50583657587549</v>
      </c>
      <c r="E96" s="273">
        <v>13.58</v>
      </c>
      <c r="F96" s="270">
        <v>105.68093385214009</v>
      </c>
      <c r="G96" s="273">
        <v>14.56</v>
      </c>
      <c r="H96" s="270">
        <v>113.30739299610894</v>
      </c>
      <c r="I96" s="273">
        <v>14.6</v>
      </c>
      <c r="J96" s="271">
        <v>113.61867704280155</v>
      </c>
      <c r="K96" s="273">
        <v>14.31</v>
      </c>
      <c r="L96" s="271">
        <v>111.36186770428016</v>
      </c>
      <c r="M96" s="273">
        <v>12.85</v>
      </c>
      <c r="N96" s="270">
        <v>100</v>
      </c>
      <c r="O96" s="288">
        <v>12.85</v>
      </c>
    </row>
    <row r="97" spans="1:15" ht="15.75" thickBot="1">
      <c r="A97" s="269">
        <v>18</v>
      </c>
      <c r="B97" s="290" t="s">
        <v>110</v>
      </c>
      <c r="C97" s="291">
        <v>18.7</v>
      </c>
      <c r="D97" s="292">
        <v>105.53047404063203</v>
      </c>
      <c r="E97" s="291">
        <v>17.720000000000002</v>
      </c>
      <c r="F97" s="292">
        <v>100</v>
      </c>
      <c r="G97" s="291">
        <v>18.02</v>
      </c>
      <c r="H97" s="292">
        <v>101.69300225733633</v>
      </c>
      <c r="I97" s="291">
        <v>18.18</v>
      </c>
      <c r="J97" s="293">
        <v>102.59593679458239</v>
      </c>
      <c r="K97" s="291">
        <v>18.22</v>
      </c>
      <c r="L97" s="293">
        <v>102.82167042889387</v>
      </c>
      <c r="M97" s="291">
        <v>18.23</v>
      </c>
      <c r="N97" s="292">
        <v>102.87810383747178</v>
      </c>
      <c r="O97" s="294">
        <v>17.720000000000002</v>
      </c>
    </row>
    <row r="98" spans="1:15" ht="15.75" thickBot="1">
      <c r="A98" s="225"/>
      <c r="B98" s="64"/>
      <c r="C98" s="220"/>
      <c r="D98" s="221"/>
      <c r="E98" s="220"/>
      <c r="F98" s="221"/>
      <c r="G98" s="220"/>
      <c r="H98" s="221"/>
      <c r="I98" s="220"/>
      <c r="J98" s="221"/>
      <c r="K98" s="220"/>
      <c r="L98" s="221"/>
      <c r="M98" s="220"/>
      <c r="N98" s="221"/>
      <c r="O98" s="220"/>
    </row>
    <row r="99" spans="1:11" ht="16.5" thickBot="1">
      <c r="A99" s="376" t="s">
        <v>137</v>
      </c>
      <c r="B99" s="377"/>
      <c r="C99" s="377"/>
      <c r="D99" s="377"/>
      <c r="E99" s="377"/>
      <c r="F99" s="377"/>
      <c r="G99" s="377"/>
      <c r="H99" s="377"/>
      <c r="I99" s="377"/>
      <c r="J99" s="377"/>
      <c r="K99" s="378"/>
    </row>
    <row r="100" spans="1:11" ht="12.75" customHeight="1">
      <c r="A100" s="360" t="s">
        <v>21</v>
      </c>
      <c r="B100" s="361"/>
      <c r="C100" s="379" t="s">
        <v>73</v>
      </c>
      <c r="D100" s="380"/>
      <c r="E100" s="379" t="s">
        <v>74</v>
      </c>
      <c r="F100" s="380"/>
      <c r="G100" s="351" t="s">
        <v>75</v>
      </c>
      <c r="H100" s="352"/>
      <c r="I100" s="351" t="s">
        <v>76</v>
      </c>
      <c r="J100" s="352"/>
      <c r="K100" s="341" t="s">
        <v>22</v>
      </c>
    </row>
    <row r="101" spans="1:11" ht="47.25" customHeight="1">
      <c r="A101" s="362"/>
      <c r="B101" s="363"/>
      <c r="C101" s="381"/>
      <c r="D101" s="382"/>
      <c r="E101" s="381"/>
      <c r="F101" s="382"/>
      <c r="G101" s="353"/>
      <c r="H101" s="354"/>
      <c r="I101" s="353"/>
      <c r="J101" s="354"/>
      <c r="K101" s="342"/>
    </row>
    <row r="102" spans="1:11" ht="13.5" customHeight="1" thickBot="1">
      <c r="A102" s="364"/>
      <c r="B102" s="365"/>
      <c r="C102" s="222" t="s">
        <v>23</v>
      </c>
      <c r="D102" s="223" t="s">
        <v>24</v>
      </c>
      <c r="E102" s="224" t="s">
        <v>23</v>
      </c>
      <c r="F102" s="223" t="s">
        <v>24</v>
      </c>
      <c r="G102" s="224" t="s">
        <v>23</v>
      </c>
      <c r="H102" s="223" t="s">
        <v>24</v>
      </c>
      <c r="I102" s="224" t="s">
        <v>23</v>
      </c>
      <c r="J102" s="223" t="s">
        <v>24</v>
      </c>
      <c r="K102" s="343"/>
    </row>
    <row r="103" spans="1:11" ht="15">
      <c r="A103" s="267">
        <v>1</v>
      </c>
      <c r="B103" s="250" t="s">
        <v>93</v>
      </c>
      <c r="C103" s="253">
        <v>3.7699999999999996</v>
      </c>
      <c r="D103" s="254">
        <v>105.01392757660165</v>
      </c>
      <c r="E103" s="253">
        <v>3.6500000000000004</v>
      </c>
      <c r="F103" s="254">
        <v>101.67130919220055</v>
      </c>
      <c r="G103" s="253">
        <v>3.5900000000000003</v>
      </c>
      <c r="H103" s="254">
        <v>100</v>
      </c>
      <c r="I103" s="253">
        <v>3.8099999999999996</v>
      </c>
      <c r="J103" s="254">
        <v>106.12813370473535</v>
      </c>
      <c r="K103" s="255">
        <v>3.5900000000000003</v>
      </c>
    </row>
    <row r="104" spans="1:11" ht="15">
      <c r="A104" s="268">
        <v>2</v>
      </c>
      <c r="B104" s="251" t="s">
        <v>94</v>
      </c>
      <c r="C104" s="256">
        <v>2.69</v>
      </c>
      <c r="D104" s="257">
        <v>106.32411067193677</v>
      </c>
      <c r="E104" s="256">
        <v>2.59</v>
      </c>
      <c r="F104" s="257">
        <v>102.3715415019763</v>
      </c>
      <c r="G104" s="256">
        <v>2.53</v>
      </c>
      <c r="H104" s="257">
        <v>100</v>
      </c>
      <c r="I104" s="256">
        <v>2.69</v>
      </c>
      <c r="J104" s="257">
        <v>106.32411067193677</v>
      </c>
      <c r="K104" s="258">
        <v>2.53</v>
      </c>
    </row>
    <row r="105" spans="1:11" ht="15">
      <c r="A105" s="268">
        <v>3</v>
      </c>
      <c r="B105" s="251" t="s">
        <v>96</v>
      </c>
      <c r="C105" s="256">
        <v>8.56</v>
      </c>
      <c r="D105" s="257">
        <v>102.14797136038187</v>
      </c>
      <c r="E105" s="256">
        <v>8.54</v>
      </c>
      <c r="F105" s="257">
        <v>101.90930787589498</v>
      </c>
      <c r="G105" s="256">
        <v>8.379999999999999</v>
      </c>
      <c r="H105" s="257">
        <v>100</v>
      </c>
      <c r="I105" s="256">
        <v>8.86</v>
      </c>
      <c r="J105" s="257">
        <v>105.72792362768497</v>
      </c>
      <c r="K105" s="258">
        <v>8.379999999999999</v>
      </c>
    </row>
    <row r="106" spans="1:11" ht="15">
      <c r="A106" s="268">
        <v>4</v>
      </c>
      <c r="B106" s="251" t="s">
        <v>97</v>
      </c>
      <c r="C106" s="256">
        <v>1.52</v>
      </c>
      <c r="D106" s="257">
        <v>117.82945736434107</v>
      </c>
      <c r="E106" s="256">
        <v>1.32</v>
      </c>
      <c r="F106" s="257">
        <v>102.32558139534885</v>
      </c>
      <c r="G106" s="256">
        <v>1.29</v>
      </c>
      <c r="H106" s="257">
        <v>100</v>
      </c>
      <c r="I106" s="256">
        <v>1.52</v>
      </c>
      <c r="J106" s="257">
        <v>117.82945736434107</v>
      </c>
      <c r="K106" s="258">
        <v>1.29</v>
      </c>
    </row>
    <row r="107" spans="1:11" ht="15">
      <c r="A107" s="268">
        <v>5</v>
      </c>
      <c r="B107" s="251" t="s">
        <v>98</v>
      </c>
      <c r="C107" s="256">
        <v>14.32</v>
      </c>
      <c r="D107" s="257">
        <v>103.02158273381295</v>
      </c>
      <c r="E107" s="256">
        <v>14.41</v>
      </c>
      <c r="F107" s="257">
        <v>103.66906474820144</v>
      </c>
      <c r="G107" s="256">
        <v>13.9</v>
      </c>
      <c r="H107" s="257">
        <v>100</v>
      </c>
      <c r="I107" s="256">
        <v>14.78</v>
      </c>
      <c r="J107" s="257">
        <v>106.33093525179855</v>
      </c>
      <c r="K107" s="258">
        <v>13.9</v>
      </c>
    </row>
    <row r="108" spans="1:11" ht="15">
      <c r="A108" s="268">
        <v>6</v>
      </c>
      <c r="B108" s="251" t="s">
        <v>101</v>
      </c>
      <c r="C108" s="256">
        <v>7.96</v>
      </c>
      <c r="D108" s="257">
        <v>111.32867132867132</v>
      </c>
      <c r="E108" s="256">
        <v>7.540000000000001</v>
      </c>
      <c r="F108" s="257">
        <v>105.45454545454547</v>
      </c>
      <c r="G108" s="256">
        <v>7.15</v>
      </c>
      <c r="H108" s="257">
        <v>100</v>
      </c>
      <c r="I108" s="256">
        <v>8.350000000000001</v>
      </c>
      <c r="J108" s="257">
        <v>116.78321678321679</v>
      </c>
      <c r="K108" s="258">
        <v>7.15</v>
      </c>
    </row>
    <row r="109" spans="1:11" ht="15">
      <c r="A109" s="268">
        <v>7</v>
      </c>
      <c r="B109" s="251" t="s">
        <v>102</v>
      </c>
      <c r="C109" s="256">
        <v>4.24</v>
      </c>
      <c r="D109" s="257">
        <v>106.265664160401</v>
      </c>
      <c r="E109" s="256">
        <v>3.99</v>
      </c>
      <c r="F109" s="257">
        <v>100</v>
      </c>
      <c r="G109" s="256">
        <v>4.05</v>
      </c>
      <c r="H109" s="257">
        <v>101.50375939849623</v>
      </c>
      <c r="I109" s="256">
        <v>5.35</v>
      </c>
      <c r="J109" s="257">
        <v>134.08521303258144</v>
      </c>
      <c r="K109" s="258">
        <v>3.99</v>
      </c>
    </row>
    <row r="110" spans="1:11" ht="15">
      <c r="A110" s="268">
        <v>8</v>
      </c>
      <c r="B110" s="251" t="s">
        <v>103</v>
      </c>
      <c r="C110" s="256">
        <v>22.389999999999997</v>
      </c>
      <c r="D110" s="257">
        <v>100.67446043165464</v>
      </c>
      <c r="E110" s="256">
        <v>22.240000000000002</v>
      </c>
      <c r="F110" s="257">
        <v>100</v>
      </c>
      <c r="G110" s="256">
        <v>22.979999999999997</v>
      </c>
      <c r="H110" s="257">
        <v>103.32733812949637</v>
      </c>
      <c r="I110" s="256">
        <v>25.979999999999997</v>
      </c>
      <c r="J110" s="257">
        <v>116.8165467625899</v>
      </c>
      <c r="K110" s="258">
        <v>22.240000000000002</v>
      </c>
    </row>
    <row r="111" spans="1:11" ht="15">
      <c r="A111" s="268">
        <v>9</v>
      </c>
      <c r="B111" s="251" t="s">
        <v>104</v>
      </c>
      <c r="C111" s="256">
        <v>7.969999999999999</v>
      </c>
      <c r="D111" s="257">
        <v>100</v>
      </c>
      <c r="E111" s="256">
        <v>8.05</v>
      </c>
      <c r="F111" s="257">
        <v>101.0037641154329</v>
      </c>
      <c r="G111" s="256">
        <v>8.040000000000001</v>
      </c>
      <c r="H111" s="257">
        <v>100.8782936010038</v>
      </c>
      <c r="I111" s="256">
        <v>9.8</v>
      </c>
      <c r="J111" s="257">
        <v>122.96110414052701</v>
      </c>
      <c r="K111" s="258">
        <v>7.969999999999999</v>
      </c>
    </row>
    <row r="112" spans="1:11" ht="15">
      <c r="A112" s="268">
        <v>10</v>
      </c>
      <c r="B112" s="251" t="s">
        <v>105</v>
      </c>
      <c r="C112" s="256">
        <v>6.680000000000001</v>
      </c>
      <c r="D112" s="257">
        <v>100</v>
      </c>
      <c r="E112" s="256">
        <v>6.85</v>
      </c>
      <c r="F112" s="257">
        <v>102.54491017964071</v>
      </c>
      <c r="G112" s="256">
        <v>7.04</v>
      </c>
      <c r="H112" s="257">
        <v>105.38922155688621</v>
      </c>
      <c r="I112" s="256">
        <v>8.53</v>
      </c>
      <c r="J112" s="257">
        <v>127.69461077844309</v>
      </c>
      <c r="K112" s="258">
        <v>6.680000000000001</v>
      </c>
    </row>
    <row r="113" spans="1:11" ht="15">
      <c r="A113" s="268">
        <v>11</v>
      </c>
      <c r="B113" s="251" t="s">
        <v>106</v>
      </c>
      <c r="C113" s="256">
        <v>4.57</v>
      </c>
      <c r="D113" s="257">
        <v>109.59232613908874</v>
      </c>
      <c r="E113" s="256">
        <v>4.430000000000001</v>
      </c>
      <c r="F113" s="257">
        <v>106.23501199040768</v>
      </c>
      <c r="G113" s="256">
        <v>4.17</v>
      </c>
      <c r="H113" s="257">
        <v>100</v>
      </c>
      <c r="I113" s="256">
        <v>4.41</v>
      </c>
      <c r="J113" s="257">
        <v>105.75539568345324</v>
      </c>
      <c r="K113" s="258">
        <v>4.17</v>
      </c>
    </row>
    <row r="114" spans="1:11" ht="15">
      <c r="A114" s="268">
        <v>12</v>
      </c>
      <c r="B114" s="251" t="s">
        <v>116</v>
      </c>
      <c r="C114" s="256">
        <v>3.15</v>
      </c>
      <c r="D114" s="257">
        <v>101.61290322580645</v>
      </c>
      <c r="E114" s="256">
        <v>3.15</v>
      </c>
      <c r="F114" s="257">
        <v>101.61290322580645</v>
      </c>
      <c r="G114" s="256">
        <v>3.1</v>
      </c>
      <c r="H114" s="257">
        <v>100</v>
      </c>
      <c r="I114" s="256">
        <v>3.15</v>
      </c>
      <c r="J114" s="257">
        <v>101.61290322580645</v>
      </c>
      <c r="K114" s="258">
        <v>3.1</v>
      </c>
    </row>
    <row r="115" spans="1:11" ht="15">
      <c r="A115" s="268">
        <v>13</v>
      </c>
      <c r="B115" s="251" t="s">
        <v>108</v>
      </c>
      <c r="C115" s="256">
        <v>4.0600000000000005</v>
      </c>
      <c r="D115" s="257">
        <v>104.63917525773196</v>
      </c>
      <c r="E115" s="256">
        <v>4.08</v>
      </c>
      <c r="F115" s="257">
        <v>105.15463917525774</v>
      </c>
      <c r="G115" s="256">
        <v>3.88</v>
      </c>
      <c r="H115" s="257">
        <v>100</v>
      </c>
      <c r="I115" s="256">
        <v>4.24</v>
      </c>
      <c r="J115" s="257">
        <v>109.27835051546393</v>
      </c>
      <c r="K115" s="258">
        <v>3.88</v>
      </c>
    </row>
    <row r="116" spans="1:11" ht="15">
      <c r="A116" s="268">
        <v>14</v>
      </c>
      <c r="B116" s="251" t="s">
        <v>109</v>
      </c>
      <c r="C116" s="256">
        <v>24.57</v>
      </c>
      <c r="D116" s="257">
        <v>131.25</v>
      </c>
      <c r="E116" s="256">
        <v>18.72</v>
      </c>
      <c r="F116" s="257">
        <v>100</v>
      </c>
      <c r="G116" s="256">
        <v>19.99</v>
      </c>
      <c r="H116" s="257">
        <v>106.78418803418803</v>
      </c>
      <c r="I116" s="256">
        <v>24.700000000000003</v>
      </c>
      <c r="J116" s="257">
        <v>131.94444444444446</v>
      </c>
      <c r="K116" s="258">
        <v>18.72</v>
      </c>
    </row>
    <row r="117" spans="1:11" ht="15.75" thickBot="1">
      <c r="A117" s="269">
        <v>15</v>
      </c>
      <c r="B117" s="252" t="s">
        <v>110</v>
      </c>
      <c r="C117" s="259">
        <v>15.56</v>
      </c>
      <c r="D117" s="316">
        <v>102.43581303489138</v>
      </c>
      <c r="E117" s="259">
        <v>15.84</v>
      </c>
      <c r="F117" s="316">
        <v>104.2791310072416</v>
      </c>
      <c r="G117" s="259">
        <v>15.24</v>
      </c>
      <c r="H117" s="316">
        <v>100.32916392363398</v>
      </c>
      <c r="I117" s="259">
        <v>15.19</v>
      </c>
      <c r="J117" s="316">
        <v>100</v>
      </c>
      <c r="K117" s="260">
        <v>15.19</v>
      </c>
    </row>
  </sheetData>
  <sheetProtection formatCells="0" formatColumns="0" formatRows="0" insertColumns="0" insertRows="0" deleteColumns="0" deleteRows="0"/>
  <mergeCells count="47">
    <mergeCell ref="A52:M52"/>
    <mergeCell ref="I100:J101"/>
    <mergeCell ref="A99:K99"/>
    <mergeCell ref="K100:K102"/>
    <mergeCell ref="C53:D54"/>
    <mergeCell ref="E53:F54"/>
    <mergeCell ref="A100:B102"/>
    <mergeCell ref="C100:D101"/>
    <mergeCell ref="E100:F101"/>
    <mergeCell ref="G100:H101"/>
    <mergeCell ref="M53:M55"/>
    <mergeCell ref="A77:B79"/>
    <mergeCell ref="C77:D78"/>
    <mergeCell ref="E77:F78"/>
    <mergeCell ref="G77:H78"/>
    <mergeCell ref="I77:J78"/>
    <mergeCell ref="K77:L78"/>
    <mergeCell ref="A53:B55"/>
    <mergeCell ref="G53:H54"/>
    <mergeCell ref="A2:O2"/>
    <mergeCell ref="A6:B8"/>
    <mergeCell ref="C6:D7"/>
    <mergeCell ref="E6:F7"/>
    <mergeCell ref="G6:H7"/>
    <mergeCell ref="A5:S5"/>
    <mergeCell ref="O6:P7"/>
    <mergeCell ref="M6:N7"/>
    <mergeCell ref="M30:N31"/>
    <mergeCell ref="O30:O32"/>
    <mergeCell ref="M77:N78"/>
    <mergeCell ref="A76:O76"/>
    <mergeCell ref="A30:B32"/>
    <mergeCell ref="C30:D31"/>
    <mergeCell ref="I53:J54"/>
    <mergeCell ref="K53:L54"/>
    <mergeCell ref="I30:J31"/>
    <mergeCell ref="K30:L31"/>
    <mergeCell ref="V6:V8"/>
    <mergeCell ref="U6:U8"/>
    <mergeCell ref="S6:S8"/>
    <mergeCell ref="Q6:R7"/>
    <mergeCell ref="O77:O79"/>
    <mergeCell ref="I6:J7"/>
    <mergeCell ref="K6:L7"/>
    <mergeCell ref="A29:O29"/>
    <mergeCell ref="E30:F31"/>
    <mergeCell ref="G30:H31"/>
  </mergeCells>
  <conditionalFormatting sqref="D103:D117 H103:H117 F103:F117 J103:J117 N75 N80:N98 F80:F98 D80:D98 H80:H98 J80:J98 L80:L98 L56:L75 H56:H75 F56:F75 D56:D75 J56:J75 D33:D51 N33:N51 L33:L51 J33:J51 H33:H51 F33:F51 P9:U27 D9:F28 J9:L28 H9:H28 N9:N28">
    <cfRule type="cellIs" priority="4" dxfId="1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55" r:id="rId1"/>
  <rowBreaks count="2" manualBreakCount="2">
    <brk id="50" max="18" man="1"/>
    <brk id="97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IreneM.</cp:lastModifiedBy>
  <cp:lastPrinted>2012-03-22T08:53:18Z</cp:lastPrinted>
  <dcterms:created xsi:type="dcterms:W3CDTF">2008-04-22T08:15:24Z</dcterms:created>
  <dcterms:modified xsi:type="dcterms:W3CDTF">2012-03-23T10:24:34Z</dcterms:modified>
  <cp:category/>
  <cp:version/>
  <cp:contentType/>
  <cp:contentStatus/>
</cp:coreProperties>
</file>