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tsiamettis\Desktop\"/>
    </mc:Choice>
  </mc:AlternateContent>
  <bookViews>
    <workbookView xWindow="0" yWindow="150" windowWidth="19140" windowHeight="7170"/>
  </bookViews>
  <sheets>
    <sheet name="Rapex-Publication" sheetId="1" r:id="rId1"/>
  </sheets>
  <definedNames>
    <definedName name="_xlnm._FilterDatabase" localSheetId="0" hidden="1">'Rapex-Publication'!$A$3:$H$3</definedName>
    <definedName name="_xlnm.Print_Area" localSheetId="0">'Rapex-Publication'!$A$1:$H$84</definedName>
  </definedNames>
  <calcPr calcId="162913" refMode="R1C1"/>
</workbook>
</file>

<file path=xl/calcChain.xml><?xml version="1.0" encoding="utf-8"?>
<calcChain xmlns="http://schemas.openxmlformats.org/spreadsheetml/2006/main">
  <c r="E64" i="1" l="1"/>
  <c r="E38" i="1"/>
  <c r="E37" i="1"/>
  <c r="E10" i="1" l="1"/>
  <c r="E35" i="1" l="1"/>
  <c r="E42" i="1"/>
  <c r="E41" i="1"/>
  <c r="E58" i="1"/>
  <c r="E83" i="1" l="1"/>
  <c r="E57" i="1"/>
  <c r="E79" i="1"/>
  <c r="E44" i="1"/>
  <c r="E43" i="1"/>
  <c r="E34" i="1"/>
  <c r="E33" i="1"/>
  <c r="E32" i="1"/>
  <c r="E31" i="1"/>
  <c r="E45" i="1"/>
  <c r="E30" i="1"/>
  <c r="E29" i="1"/>
  <c r="E28" i="1"/>
  <c r="E56" i="1"/>
  <c r="E40" i="1"/>
  <c r="E27" i="1"/>
  <c r="E55" i="1"/>
  <c r="E54" i="1"/>
  <c r="E84" i="1"/>
  <c r="E26" i="1"/>
  <c r="E53" i="1"/>
  <c r="E13" i="1"/>
  <c r="E15" i="1"/>
  <c r="E25" i="1"/>
  <c r="E7" i="1"/>
  <c r="E71" i="1"/>
  <c r="E72" i="1"/>
  <c r="E68" i="1"/>
  <c r="E67" i="1"/>
  <c r="E8" i="1"/>
  <c r="E78" i="1"/>
  <c r="E52" i="1"/>
  <c r="E24" i="1"/>
  <c r="E6" i="1"/>
  <c r="E4" i="1"/>
  <c r="E76" i="1"/>
  <c r="E51" i="1"/>
  <c r="E50" i="1"/>
  <c r="E23" i="1"/>
  <c r="E70" i="1"/>
  <c r="E77" i="1"/>
  <c r="E22" i="1"/>
  <c r="E9" i="1"/>
  <c r="E73" i="1"/>
  <c r="E21" i="1"/>
  <c r="E49" i="1"/>
  <c r="E20" i="1"/>
  <c r="E48" i="1"/>
  <c r="E82" i="1"/>
  <c r="E47" i="1"/>
  <c r="E65" i="1"/>
  <c r="E75" i="1"/>
  <c r="E74" i="1"/>
  <c r="E14" i="1"/>
  <c r="E19" i="1"/>
  <c r="E46" i="1"/>
</calcChain>
</file>

<file path=xl/sharedStrings.xml><?xml version="1.0" encoding="utf-8"?>
<sst xmlns="http://schemas.openxmlformats.org/spreadsheetml/2006/main" count="512" uniqueCount="342">
  <si>
    <t>Ref.</t>
  </si>
  <si>
    <t>Brand</t>
  </si>
  <si>
    <t>Name</t>
  </si>
  <si>
    <t>Type/number of model</t>
  </si>
  <si>
    <t>Batch number/Barcode</t>
  </si>
  <si>
    <t>Description</t>
  </si>
  <si>
    <t>Country of origin</t>
  </si>
  <si>
    <t>A11/0023/16</t>
  </si>
  <si>
    <t>Germany</t>
  </si>
  <si>
    <t>Intenze</t>
  </si>
  <si>
    <t>Bob Tyrell Light Tone</t>
  </si>
  <si>
    <t>Ref. 21C18115E05150010 Article ST1151BTLT</t>
  </si>
  <si>
    <t>Tattoo ink supplied in 30ml plastic bottle with adhesive label and black dropper.</t>
  </si>
  <si>
    <t>United States</t>
  </si>
  <si>
    <t>A12/0012/15</t>
  </si>
  <si>
    <t>Eternal Ink</t>
  </si>
  <si>
    <t>Light Red</t>
  </si>
  <si>
    <t>Batch: 147 E06</t>
  </si>
  <si>
    <t>Tattoo ink. Packaging: plastic bottle, adhesive labels, dropper attachment.</t>
  </si>
  <si>
    <t>A12/0026/14</t>
  </si>
  <si>
    <t>Dragon Tattoo Ink</t>
  </si>
  <si>
    <t>Unknown</t>
  </si>
  <si>
    <t>TP-1: 77891; TP-2: 77891; TP-3: 77891</t>
  </si>
  <si>
    <t>Tattoo ink supplied in plastic bottle with drip and cap and an adhesive label.</t>
  </si>
  <si>
    <t>China</t>
  </si>
  <si>
    <t>A12/0030/14</t>
  </si>
  <si>
    <t>Silverback Ink</t>
  </si>
  <si>
    <t>Best before date 12/2015, Black 11</t>
  </si>
  <si>
    <t>Tattoo ink contained in plastic bottle with screw top and dispensing nozzle.</t>
  </si>
  <si>
    <t>A12/0034/16</t>
  </si>
  <si>
    <t>Starbrite</t>
  </si>
  <si>
    <t>Tribal black</t>
  </si>
  <si>
    <t>Plastic bottle with screw-on dropper</t>
  </si>
  <si>
    <t>A12/0035/16</t>
  </si>
  <si>
    <t>Intenze / Mario Barth</t>
  </si>
  <si>
    <t>Gold Label tattoo ink</t>
  </si>
  <si>
    <t>Light Green</t>
  </si>
  <si>
    <t>Plastic bottle with screw on cap.</t>
  </si>
  <si>
    <t>A12/0036/16</t>
  </si>
  <si>
    <t>Lime Green, Lemon Yellow, Golden Yellow, Golden Rod, Persian Red, Cherry Bomb, Cherry Bomb Mario Gold</t>
  </si>
  <si>
    <t>Plastic bottle with screw on top.</t>
  </si>
  <si>
    <t>A12/0133/15</t>
  </si>
  <si>
    <t>Vibes</t>
  </si>
  <si>
    <t>Energy Ink</t>
  </si>
  <si>
    <t>Bright Green</t>
  </si>
  <si>
    <t>Green liquid ink for tattoo contained in a small round plastic bottle with white screw top.</t>
  </si>
  <si>
    <t>A12/0161/14</t>
  </si>
  <si>
    <t>Dark Purple</t>
  </si>
  <si>
    <t>ST1012DP</t>
  </si>
  <si>
    <t>Tattoo ink, Dark Purple, 29.6 ml.</t>
  </si>
  <si>
    <t>A12/0166/16</t>
  </si>
  <si>
    <t>Italy</t>
  </si>
  <si>
    <t>CI 12475</t>
  </si>
  <si>
    <t>30 ml bottle with red pigment.</t>
  </si>
  <si>
    <t>A12/0203/16</t>
  </si>
  <si>
    <t>Mario's Dragon Green Dark</t>
  </si>
  <si>
    <t>Tattoo ink, supplied in a colourless, plastic bottle with a self-adhesive label, mixing ball and black screw-top fitted with a dispensing nozzle and rotating cap. The opening at the tip is sealed with coated foil.</t>
  </si>
  <si>
    <t>A12/0347/16</t>
  </si>
  <si>
    <t>Lightning Yellow</t>
  </si>
  <si>
    <t>Tattoo ink supplied in a 30 ml bottle indicating brand, lot and expiry date.</t>
  </si>
  <si>
    <t>A12/0454/15</t>
  </si>
  <si>
    <t>Sacred Color</t>
  </si>
  <si>
    <t>Blue Giotto</t>
  </si>
  <si>
    <t>11719 C.I. 74260 , ST 0190123</t>
  </si>
  <si>
    <t>Bottle (15 ml and 30 ml) indicating the brand, lot, expiry date and producer's name.</t>
  </si>
  <si>
    <t>A12/0477/15</t>
  </si>
  <si>
    <t>Bloodline</t>
  </si>
  <si>
    <t>Bloodline Red</t>
  </si>
  <si>
    <t>1-855-INK-4PRO</t>
  </si>
  <si>
    <t>Red plastic bottle height 11 cm.</t>
  </si>
  <si>
    <t>A12/0483/16</t>
  </si>
  <si>
    <t>Solid Gold</t>
  </si>
  <si>
    <t>Plastic bottle containing 30 ml of yellow ink.</t>
  </si>
  <si>
    <t>A12/0492/15</t>
  </si>
  <si>
    <t>France</t>
  </si>
  <si>
    <t>Styliderm</t>
  </si>
  <si>
    <t>Eyeliner pigment colour and black pigment</t>
  </si>
  <si>
    <t>black colour</t>
  </si>
  <si>
    <t>Capsule (0.5 ml) with black ink packed in a blister</t>
  </si>
  <si>
    <t>A12/0505/14</t>
  </si>
  <si>
    <t>Kuro Sumi Colors</t>
  </si>
  <si>
    <t>Dragons Breath Red</t>
  </si>
  <si>
    <t>Lot #110 (bottle), Lot #KCTB10822 (pack)</t>
  </si>
  <si>
    <t>Pack: 4 x plastic bottles with screw-on dropper and sticker, sealed in plastic film.</t>
  </si>
  <si>
    <t>Japan</t>
  </si>
  <si>
    <t>A12/0584/14</t>
  </si>
  <si>
    <t>Bringing you the brightest Color Period – Lipstick Red</t>
  </si>
  <si>
    <t>Lipstick Red</t>
  </si>
  <si>
    <t>Packaging: 4 x plastic bottles with a screwn-on dropper, plasticised adhesive labels.</t>
  </si>
  <si>
    <t>A12/0601/14</t>
  </si>
  <si>
    <t>Cherry Bomb</t>
  </si>
  <si>
    <t>Article#ST1036CHB</t>
  </si>
  <si>
    <t>4 plastic bottles with screw-on dropper attachment and adhesive labels shrink-wrapped in plastic film.</t>
  </si>
  <si>
    <t>A12/0609/14</t>
  </si>
  <si>
    <t>Advanced Black and Grey Tattoo Ink Formula, Dark Tone- Bob Tyrrell Edition</t>
  </si>
  <si>
    <t>LOT: SS75 EXP: 03(03/17</t>
  </si>
  <si>
    <t>4 plastic bottles with a screwn-on dropper, plasticised adhesive labels.</t>
  </si>
  <si>
    <t>A12/0644/14</t>
  </si>
  <si>
    <t>StarBrite</t>
  </si>
  <si>
    <t>Scarlet Red</t>
  </si>
  <si>
    <t>Red bottle with white label showing the brand, lot and expiry date.</t>
  </si>
  <si>
    <t>A12/0644/16</t>
  </si>
  <si>
    <t>ALLA PRIMA</t>
  </si>
  <si>
    <t>KORU - TRIBAL BLACK</t>
  </si>
  <si>
    <t>Black tattoo ink supplied in a black plastic bottle with screw top and nozzle for application.</t>
  </si>
  <si>
    <t>A12/0650/15</t>
  </si>
  <si>
    <t>Bio Touch</t>
  </si>
  <si>
    <t>Micro Pigment - Cosmetic Color</t>
  </si>
  <si>
    <t>Dark Red</t>
  </si>
  <si>
    <t>Tattoo ink for permanent make-up in red plastic bottle, with white cap.</t>
  </si>
  <si>
    <t>A12/0668/15</t>
  </si>
  <si>
    <t>Eternal ink</t>
  </si>
  <si>
    <t>True Gold</t>
  </si>
  <si>
    <t>True gold</t>
  </si>
  <si>
    <t>Yellow plastic bottle, height 10 cm, containing 30 ml.</t>
  </si>
  <si>
    <t>A12/0669/15</t>
  </si>
  <si>
    <t>Grey wash dark</t>
  </si>
  <si>
    <t>Article #ST1056GWB; Ref#105616K16001;</t>
  </si>
  <si>
    <t>Black plastic bottle height 10 cm.,containing 29,6 ml.</t>
  </si>
  <si>
    <t>A12/0670/15</t>
  </si>
  <si>
    <t>Tattoo Fastness High- grade Color</t>
  </si>
  <si>
    <t>Tattoo inks in Brown, Green, Red, White, Yellow colours</t>
  </si>
  <si>
    <t>Kit of 7 tattoo inks. Plastic bottles, heights 6 cm, 20 ml. The text on the different colour versions are identical. No indication of production and expire date.</t>
  </si>
  <si>
    <t>A12/0671/15</t>
  </si>
  <si>
    <t>Micro Pigment Cosmetic Color SUNSET</t>
  </si>
  <si>
    <t>Sunset</t>
  </si>
  <si>
    <t>Red plastic bottle with micro pigment colour, height 7 cm. Contains 1/2 oz.</t>
  </si>
  <si>
    <t>A12/0673/15</t>
  </si>
  <si>
    <t>Kuro Sumi</t>
  </si>
  <si>
    <t>Kuro Sumi Colors Tattoo Ink</t>
  </si>
  <si>
    <t>Black 1/2 oz</t>
  </si>
  <si>
    <t>Tattoo ink in black colour. Black plastic bottle, height 8 cm, 1/2 oz.</t>
  </si>
  <si>
    <t>A12/0674/15</t>
  </si>
  <si>
    <t>Kuro sumi</t>
  </si>
  <si>
    <t>Kuro sumi colors tattoo ink</t>
  </si>
  <si>
    <t>Black 1 oz.</t>
  </si>
  <si>
    <t>Tattoo ink in black plastic bottle, height 12 cm, containing 1 oz.</t>
  </si>
  <si>
    <t>A12/0675/15</t>
  </si>
  <si>
    <t>Pure Colors</t>
  </si>
  <si>
    <t>Strawberries &amp; Cream</t>
  </si>
  <si>
    <t>strawberries &amp; cream/ permanent make-up color</t>
  </si>
  <si>
    <t>Permanent make-up. Plastic bottle height 8 cm, 15 ml.</t>
  </si>
  <si>
    <t>A12/0677/15</t>
  </si>
  <si>
    <t>Millennium Colors</t>
  </si>
  <si>
    <t>MOMS</t>
  </si>
  <si>
    <t>Black onyx; Manufacturer date 08/20/14; Best use by 8/2018</t>
  </si>
  <si>
    <t>Black plastic bottle height 8 cm.</t>
  </si>
  <si>
    <t>A12/0739/14</t>
  </si>
  <si>
    <t>Jet Black</t>
  </si>
  <si>
    <t>Black liquid supplied in a small plastic bottle.</t>
  </si>
  <si>
    <t>A12/0800/14</t>
  </si>
  <si>
    <t>Nude Blush</t>
  </si>
  <si>
    <t>38356 A Nude Blush</t>
  </si>
  <si>
    <t>30 ml. bottle containing orange ink and showing the brand name, lot number and use-by date, all in German.</t>
  </si>
  <si>
    <t>A12/0884/15</t>
  </si>
  <si>
    <t>Dragonhawk Tattoo</t>
  </si>
  <si>
    <t>Tribal Black</t>
  </si>
  <si>
    <t>Article # ST 1014MALB CI: #77226</t>
  </si>
  <si>
    <t>Black liquid in plastic bottle with label and dropper.</t>
  </si>
  <si>
    <t>A12/0985/15</t>
  </si>
  <si>
    <t>DERMAGLO</t>
  </si>
  <si>
    <t>Black tattoo ink in a plastic bottle of 90ml.</t>
  </si>
  <si>
    <t>A12/0986/15</t>
  </si>
  <si>
    <t>INTENZE</t>
  </si>
  <si>
    <t>OI264</t>
  </si>
  <si>
    <t>Tattoo ink in a bottle with a colourless, transparent plastic applicator screw cap.</t>
  </si>
  <si>
    <t>A12/0994/14</t>
  </si>
  <si>
    <t>Decomposed Skin</t>
  </si>
  <si>
    <t>Best before date: 08/23/15, Date of manufacture: 23/08/2012 , Lot: 236</t>
  </si>
  <si>
    <t>30ml plastic bottle with self-adhesive label, black screw-top with a dispensing nozzle and rotating cap.</t>
  </si>
  <si>
    <t>A12/1000/14</t>
  </si>
  <si>
    <t>WEFA Colors</t>
  </si>
  <si>
    <t>BROWN 2004 PYBR</t>
  </si>
  <si>
    <t>Transparent plastic bottle with screw cap and dispensing nozzle, 60 ml or 30 ml, self-adhesive label.</t>
  </si>
  <si>
    <t>A12/1084/16</t>
  </si>
  <si>
    <t>Gray Wash Dark</t>
  </si>
  <si>
    <t>Art No.: ST1056GWD , Ref: 7C05615C30100854</t>
  </si>
  <si>
    <t>Tattoo ink in black plastic bottle with screw top and dosing tip, 29 ml.</t>
  </si>
  <si>
    <t>A12/1113/14</t>
  </si>
  <si>
    <t>1. Bulls Blood; 2. Moss; 3. Black Cherry</t>
  </si>
  <si>
    <t>1. MHD / PAO: 12/31/18 / 12 M 2, 2. MHD / PAO: 08/31/18 / 12 M 3</t>
  </si>
  <si>
    <t>Plastic bottles of tattoo ink with an adhesive label and a screw-on pump top. Net quantity: 1 fl oz. (29.6 ml).</t>
  </si>
  <si>
    <t>A12/1166/15</t>
  </si>
  <si>
    <t>Pink pigment 38356</t>
  </si>
  <si>
    <t>30ml bottle containing orange coloured ink and indicating the brand, lot and expiry date.</t>
  </si>
  <si>
    <t>A12/1168/15</t>
  </si>
  <si>
    <t>FUSION INK</t>
  </si>
  <si>
    <t>True Blood</t>
  </si>
  <si>
    <t>Red ink Lot 002 ex 02.18.2018</t>
  </si>
  <si>
    <t>30ml bottle of red tattoo ink.</t>
  </si>
  <si>
    <t>A12/1193/15</t>
  </si>
  <si>
    <t>Dark Chocolate</t>
  </si>
  <si>
    <t>30 ml bottle</t>
  </si>
  <si>
    <t>A12/1199/15</t>
  </si>
  <si>
    <t>Light red</t>
  </si>
  <si>
    <t>3858 A Light Red</t>
  </si>
  <si>
    <t>Colourless, clear plastic bottle with adhesive label, incorporating a dispensing nozzle with a screw cap and an opening at the top, 30 ml capacity.</t>
  </si>
  <si>
    <t>A12/1228/15</t>
  </si>
  <si>
    <t>Nuclear green</t>
  </si>
  <si>
    <t>Nuclear Green - FAB: 2015</t>
  </si>
  <si>
    <t>Bottle, 30 ml</t>
  </si>
  <si>
    <t>A12/1262/15</t>
  </si>
  <si>
    <t>30 ml bottle of yellow pigment</t>
  </si>
  <si>
    <t>A12/1439/14</t>
  </si>
  <si>
    <t>Incredibile Tattoo Supply By Lauro Paolini</t>
  </si>
  <si>
    <t>Sacred Color Red Rubens</t>
  </si>
  <si>
    <t>11719, Exp. 12-20016, C.I 12475</t>
  </si>
  <si>
    <t>Tattoo ink in a 30-ml bottle indicating the brand, lot, expiry date and producer.</t>
  </si>
  <si>
    <t>A12/1441/14</t>
  </si>
  <si>
    <t>Spearmint Green</t>
  </si>
  <si>
    <t>Art. 3890 A , Color Index: 21095, Lot #C 092</t>
  </si>
  <si>
    <t>30 ml plastic bottle with screw cap. Best-before date 04/2016.</t>
  </si>
  <si>
    <t>A12/1442/14</t>
  </si>
  <si>
    <t>Art.N°: 3872, Colour Index: 21095</t>
  </si>
  <si>
    <t>Tattoo ink in 30-ml bottle indicating the brand, lot, use-by date and producer, in German.</t>
  </si>
  <si>
    <t>A12/1708/14</t>
  </si>
  <si>
    <t>Tangerine</t>
  </si>
  <si>
    <t>Batch n°: 158 E0; Exp. date: 06/07/16; CI 12315; CI 77911 ;</t>
  </si>
  <si>
    <t>30 ml. bottle of tangerine/orange-coloured pigment, indicating the brand, batch and expiry date.</t>
  </si>
  <si>
    <t>A12/1718/14</t>
  </si>
  <si>
    <t>Bumble Bee</t>
  </si>
  <si>
    <t>CI 21095, CI 77891</t>
  </si>
  <si>
    <t>30 ml. bottle of yellow pigment, indicating the brand, batch and expiry date.</t>
  </si>
  <si>
    <t>A12/1723/14</t>
  </si>
  <si>
    <t>Hao Tattoo</t>
  </si>
  <si>
    <t>1)Bright Black 2)True Magenta 3)Dark Chocolate</t>
  </si>
  <si>
    <t>A tattoo ink set, total of 54 x 5 ml. plastic bottles fitted with a dropper attachment and self-adhesive labels.</t>
  </si>
  <si>
    <t>A12/1782/14</t>
  </si>
  <si>
    <t>True Black</t>
  </si>
  <si>
    <t>True black CI:77891; CI:77491;</t>
  </si>
  <si>
    <t>Total of 10 x 5 ml plastic bottles with a dropper attachment; self-adhesive labels.</t>
  </si>
  <si>
    <t>A12/1941/14</t>
  </si>
  <si>
    <t>CI: #19746 Lot: #OR20036</t>
  </si>
  <si>
    <t>28 plastic bottles (5 ml) with dropper, of different colours, and adhesive label.</t>
  </si>
  <si>
    <t>A12/1944/14</t>
  </si>
  <si>
    <t>Article #ST1019TB</t>
  </si>
  <si>
    <t>Plastic bottle, adhesive labels, screw-on dropper.</t>
  </si>
  <si>
    <t>A12/1999/14</t>
  </si>
  <si>
    <t>Waverly Color Company</t>
  </si>
  <si>
    <t>Bluebird</t>
  </si>
  <si>
    <t>Black Ink</t>
  </si>
  <si>
    <t>Plastic bottle with dropper, containing 12 ounces of ink.</t>
  </si>
  <si>
    <t>A/A</t>
  </si>
  <si>
    <t>Golden Rose</t>
  </si>
  <si>
    <t>Dark coffee; chocolate</t>
  </si>
  <si>
    <t>J01-01-13</t>
  </si>
  <si>
    <t>Brown suspension in a printed, labelled glass bottle with a white plastic lid; labelling of the bottle in golden letters framed by an ova. Two bottles from two containers are concerned; each container comprises 12 different colours.</t>
  </si>
  <si>
    <t>A12/0892/16</t>
  </si>
  <si>
    <t>GOOCHIE</t>
  </si>
  <si>
    <t>Permanet Makeup Color</t>
  </si>
  <si>
    <t>218 Coconut brown</t>
  </si>
  <si>
    <t>Ink for permanent make-up in a milky white plastic bottle with printed adhesive label and white screw cap and white protective cap. Capacity: 15ml. Packaging: white printed folding box.</t>
  </si>
  <si>
    <t>A12/0712/16</t>
  </si>
  <si>
    <t>60 ml, Manufacturing date : 07/14; ‘‘best before’ date 07/2017,</t>
  </si>
  <si>
    <t>Tattoo ink in a colourless, plastic bottle with adhesive label, mixing ball and a black screw top incorporating a dispensing nozzle and a rotating cap.</t>
  </si>
  <si>
    <t>A12/0097/17</t>
  </si>
  <si>
    <t>Carmen Wallstein</t>
  </si>
  <si>
    <t>Torf 10 ml</t>
  </si>
  <si>
    <t>Plastic bottle containing 10 ml of the ink for permanent make-up (odourless black/grey liquid).</t>
  </si>
  <si>
    <t>A12/0731/16</t>
  </si>
  <si>
    <t>Kokkai Sumi Ink</t>
  </si>
  <si>
    <t>Dynamic</t>
  </si>
  <si>
    <t>Alla Prima</t>
  </si>
  <si>
    <t>Derma International</t>
  </si>
  <si>
    <t>Eternal  Ink</t>
  </si>
  <si>
    <t>Fusion</t>
  </si>
  <si>
    <t>Lining - Tribal - Tattoo ink</t>
  </si>
  <si>
    <t>black sumi</t>
  </si>
  <si>
    <t>BLK</t>
  </si>
  <si>
    <t>Tattoo Specific Color - Black</t>
  </si>
  <si>
    <t>#9 Black</t>
  </si>
  <si>
    <t>#BB Best Black</t>
  </si>
  <si>
    <t>Triple Black</t>
  </si>
  <si>
    <t>Dimension Black</t>
  </si>
  <si>
    <t>True black</t>
  </si>
  <si>
    <t>Lining black</t>
  </si>
  <si>
    <t>Power Black</t>
  </si>
  <si>
    <t>Triple black</t>
  </si>
  <si>
    <t>Premium Tattoo Ink - Tomato is Red</t>
  </si>
  <si>
    <t>Tattoo Outlining Ink</t>
  </si>
  <si>
    <t>Lining Black</t>
  </si>
  <si>
    <t>Batch 2013 mar 29, MFG date 23-03-2013, Exp. date : 23-03-2018</t>
  </si>
  <si>
    <t>Batch: BK103IMX40; 
Ref: 9C16214B19140018; Expiry date 02/28/2019</t>
  </si>
  <si>
    <t>Batch 71020370</t>
  </si>
  <si>
    <t>Ref #KS91808</t>
  </si>
  <si>
    <t>Colour Black</t>
  </si>
  <si>
    <t>Batch: TG 160415 
LOT: 020,  Expiry date: 01.02.2020</t>
  </si>
  <si>
    <t>Batch: X2009777; Exp. 12/18</t>
  </si>
  <si>
    <t>Batch: XI 2011; Exp. 12/18</t>
  </si>
  <si>
    <t>batch 10.07.15 ; production date 2015.07.10 ; expiry date 2018.07.10</t>
  </si>
  <si>
    <t>batch BK103DIS ; Lot SS180 ; expiry date 02/28/2019</t>
  </si>
  <si>
    <t>batch BK122IMX40; Lot SS211; expiry date 06/30/2020</t>
  </si>
  <si>
    <t>batch BK124IMX40 ; Lot SS219 ; expiry date 09/30/2020</t>
  </si>
  <si>
    <t>Lot 009 ; expiry date 08/26/2017</t>
  </si>
  <si>
    <t>batch 29.10.14 ; production date 2014.11.29 ; expiry date 2017.10.29</t>
  </si>
  <si>
    <t>production date 25/02/14</t>
  </si>
  <si>
    <t>art.code 4452585959575</t>
  </si>
  <si>
    <t xml:space="preserve">KSOL 142209 </t>
  </si>
  <si>
    <t>batch BK99IMX40, Ref 305513H2101, Lot SS157 Exp 08-31-2018</t>
  </si>
  <si>
    <t>lot 06/04/15, expiry 06/04/2018</t>
  </si>
  <si>
    <t>Ink for tattoos or permanent make-up in a 1oz bottle.</t>
  </si>
  <si>
    <t>Ink for tattoos or permanent make-up.</t>
  </si>
  <si>
    <t>Tattoo or permanent make-up ink with natural plant extracts, 30 ml</t>
  </si>
  <si>
    <t xml:space="preserve">Tattoo ink, 120 ml 
</t>
  </si>
  <si>
    <t>30 ml bottle of tattoo ink.</t>
  </si>
  <si>
    <t>108.4 ml bottle of tattoo or permanent make-up ink.</t>
  </si>
  <si>
    <t>1oz bottle of black tattoo ink.</t>
  </si>
  <si>
    <t>4 oz (118.3ml) bottle of black tattoo ink.</t>
  </si>
  <si>
    <t>30 ml bottle of black tattoo ink.</t>
  </si>
  <si>
    <t>120 ml bottle of black tattoo ink.</t>
  </si>
  <si>
    <t>Set of 10 different coloured tattoo ink in 15 ml bottles.</t>
  </si>
  <si>
    <t>Ink for tattoos or permanent make-up in a 60oz bottle.</t>
  </si>
  <si>
    <t>Tattoo ink</t>
  </si>
  <si>
    <t>Tattoo ink, 30 ml</t>
  </si>
  <si>
    <t>United Kingdom</t>
  </si>
  <si>
    <t>A12/0644/17</t>
  </si>
  <si>
    <t>A12/0645/17</t>
  </si>
  <si>
    <t>A12/0646/17</t>
  </si>
  <si>
    <t>A12/0647/17</t>
  </si>
  <si>
    <t>A12/0648/17</t>
  </si>
  <si>
    <t>A12/0649/17</t>
  </si>
  <si>
    <t>A12/0650/17</t>
  </si>
  <si>
    <t>A12/0651/17</t>
  </si>
  <si>
    <t>A12/0652/17</t>
  </si>
  <si>
    <t>A12/0653/17</t>
  </si>
  <si>
    <t>A12/0654/17</t>
  </si>
  <si>
    <t>A12/0655/17</t>
  </si>
  <si>
    <t>A12/0656/17</t>
  </si>
  <si>
    <t>A12/0657/17</t>
  </si>
  <si>
    <t>A12/0658/17</t>
  </si>
  <si>
    <t>A12/0659/17</t>
  </si>
  <si>
    <t>A12/0660/17</t>
  </si>
  <si>
    <t>Deep red</t>
  </si>
  <si>
    <t>Deep Red</t>
  </si>
  <si>
    <t>Dark Tone</t>
  </si>
  <si>
    <t>Red tattoo ink in a 30 ml bottle.</t>
  </si>
  <si>
    <t>Red tattoo ink in a 30-ml bottle.</t>
  </si>
  <si>
    <t>Black tattoo ink in a 29.6 ml bottle.</t>
  </si>
  <si>
    <t>A12/1088/17</t>
  </si>
  <si>
    <t>A12/1087/17</t>
  </si>
  <si>
    <t>A12/1086/17</t>
  </si>
  <si>
    <t>ΕΠΙΚΙΝΔΥΝΑ ΜΕΛΑΝΙΑ ΤΑΤΟΥΑΖ ΠΟΥ ΚΟΙΝΟΠΟΙΗΘΗΚΑΝ ΣΤΟ ΣΥΣΤΗΜΑ RAPEX (1/1/2014 - 1/9/2017)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</si>
</sst>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20"/>
      <color rgb="FF0070C0"/>
      <name val="Calibri Light"/>
      <family val="2"/>
      <charset val="161"/>
    </font>
    <font>
      <sz val="11"/>
      <color theme="1"/>
      <name val="Calibri Light"/>
      <family val="2"/>
      <charset val="161"/>
    </font>
    <font>
      <i/>
      <sz val="9"/>
      <color theme="1" tint="0.14999847407452621"/>
      <name val="Calibri Light"/>
      <family val="2"/>
      <charset val="16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9">
    <xf numFmtId="0" fontId="0" fillId="0" borderId="0" xfId="0"/>
    <xf numFmtId="0" fontId="0" fillId="0" borderId="11" xfId="0" applyBorder="1" applyAlignment="1">
      <alignment horizontal="center" vertical="center"/>
    </xf>
    <xf numFmtId="0" fontId="20" fillId="0" borderId="0" xfId="42" applyFont="1" applyAlignment="1" applyProtection="1">
      <alignment vertical="center"/>
    </xf>
    <xf numFmtId="0" fontId="21" fillId="0" borderId="0" xfId="42" applyFont="1" applyProtection="1"/>
    <xf numFmtId="0" fontId="22" fillId="0" borderId="0" xfId="42" applyFont="1" applyAlignment="1" applyProtection="1">
      <alignment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35" borderId="0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22" fillId="0" borderId="0" xfId="42" applyFont="1" applyAlignment="1" applyProtection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541020</xdr:colOff>
      <xdr:row>0</xdr:row>
      <xdr:rowOff>121920</xdr:rowOff>
    </xdr:from>
    <xdr:to>
      <xdr:col>1</xdr:col>
      <xdr:colOff>1684020</xdr:colOff>
      <xdr:row>0</xdr:row>
      <xdr:rowOff>864235</xdr:rowOff>
    </xdr:to>
    <xdr:pic>
      <xdr:nvPicPr>
        <xdr:cNvPr id="3" name="Picture 2" descr="C:\Users\User\Desktop\Υπηρεσία\Διάφορα\Λογότυπα\Εικονίδιο + ΥΠΚ EL 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" y="121920"/>
          <a:ext cx="1752600" cy="7423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showGridLines="0" tabSelected="1" zoomScaleNormal="100" zoomScaleSheetLayoutView="100" workbookViewId="0">
      <pane ySplit="3" topLeftCell="A4" activePane="bottomLeft" state="frozen"/>
      <selection pane="bottomLeft" activeCell="D5" sqref="D5"/>
    </sheetView>
  </sheetViews>
  <sheetFormatPr defaultRowHeight="15" x14ac:dyDescent="0.25"/>
  <cols>
    <col min="2" max="2" width="35.25" bestFit="1" customWidth="1"/>
    <col min="3" max="4" width="35.5" bestFit="1" customWidth="1"/>
    <col min="5" max="5" width="20.875" bestFit="1" customWidth="1"/>
    <col min="6" max="6" width="35.5" bestFit="1" customWidth="1"/>
    <col min="7" max="7" width="15.375" bestFit="1" customWidth="1"/>
    <col min="8" max="8" width="12.625" bestFit="1" customWidth="1"/>
  </cols>
  <sheetData>
    <row r="1" spans="1:19" s="3" customFormat="1" ht="70.150000000000006" customHeight="1" x14ac:dyDescent="0.25">
      <c r="A1" s="2"/>
      <c r="B1" s="2"/>
      <c r="C1" s="2"/>
      <c r="D1" s="2"/>
      <c r="E1" s="2"/>
      <c r="G1" s="4"/>
      <c r="H1" s="4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31.9" customHeight="1" x14ac:dyDescent="0.25">
      <c r="A2" s="17" t="s">
        <v>341</v>
      </c>
      <c r="B2" s="17"/>
      <c r="C2" s="17"/>
      <c r="D2" s="17"/>
      <c r="E2" s="17"/>
      <c r="F2" s="17"/>
      <c r="G2" s="17"/>
      <c r="H2" s="17"/>
      <c r="I2" s="8"/>
    </row>
    <row r="3" spans="1:19" x14ac:dyDescent="0.25">
      <c r="A3" s="9" t="s">
        <v>242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0</v>
      </c>
    </row>
    <row r="4" spans="1:19" ht="45" x14ac:dyDescent="0.25">
      <c r="A4" s="1">
        <v>1</v>
      </c>
      <c r="B4" s="6" t="s">
        <v>102</v>
      </c>
      <c r="C4" s="7" t="s">
        <v>103</v>
      </c>
      <c r="D4" s="7" t="s">
        <v>21</v>
      </c>
      <c r="E4" s="5" t="str">
        <f>"Batch: TG 040116, Lot 034"</f>
        <v>Batch: TG 040116, Lot 034</v>
      </c>
      <c r="F4" s="5" t="s">
        <v>104</v>
      </c>
      <c r="G4" s="5" t="s">
        <v>21</v>
      </c>
      <c r="H4" s="5" t="s">
        <v>101</v>
      </c>
    </row>
    <row r="5" spans="1:19" ht="45" x14ac:dyDescent="0.25">
      <c r="A5" s="1">
        <v>2</v>
      </c>
      <c r="B5" s="6" t="s">
        <v>262</v>
      </c>
      <c r="C5" s="7" t="s">
        <v>21</v>
      </c>
      <c r="D5" s="7" t="s">
        <v>285</v>
      </c>
      <c r="E5" s="5" t="s">
        <v>286</v>
      </c>
      <c r="F5" s="5" t="s">
        <v>303</v>
      </c>
      <c r="G5" s="5" t="s">
        <v>13</v>
      </c>
      <c r="H5" s="5" t="s">
        <v>319</v>
      </c>
    </row>
    <row r="6" spans="1:19" ht="30" x14ac:dyDescent="0.25">
      <c r="A6" s="1">
        <v>3</v>
      </c>
      <c r="B6" s="6" t="s">
        <v>106</v>
      </c>
      <c r="C6" s="7" t="s">
        <v>107</v>
      </c>
      <c r="D6" s="7" t="s">
        <v>108</v>
      </c>
      <c r="E6" s="5" t="str">
        <f>"Batch 031878"</f>
        <v>Batch 031878</v>
      </c>
      <c r="F6" s="5" t="s">
        <v>109</v>
      </c>
      <c r="G6" s="5" t="s">
        <v>13</v>
      </c>
      <c r="H6" s="5" t="s">
        <v>105</v>
      </c>
    </row>
    <row r="7" spans="1:19" x14ac:dyDescent="0.25">
      <c r="A7" s="1">
        <v>4</v>
      </c>
      <c r="B7" s="6" t="s">
        <v>106</v>
      </c>
      <c r="C7" s="7" t="s">
        <v>107</v>
      </c>
      <c r="D7" s="7" t="s">
        <v>148</v>
      </c>
      <c r="E7" s="5" t="str">
        <f>"Unknown"</f>
        <v>Unknown</v>
      </c>
      <c r="F7" s="5" t="s">
        <v>149</v>
      </c>
      <c r="G7" s="5" t="s">
        <v>24</v>
      </c>
      <c r="H7" s="5" t="s">
        <v>147</v>
      </c>
    </row>
    <row r="8" spans="1:19" ht="30" x14ac:dyDescent="0.25">
      <c r="A8" s="1">
        <v>5</v>
      </c>
      <c r="B8" s="6" t="s">
        <v>106</v>
      </c>
      <c r="C8" s="7" t="s">
        <v>124</v>
      </c>
      <c r="D8" s="7" t="s">
        <v>125</v>
      </c>
      <c r="E8" s="5" t="str">
        <f>"000744"</f>
        <v>000744</v>
      </c>
      <c r="F8" s="5" t="s">
        <v>126</v>
      </c>
      <c r="G8" s="5" t="s">
        <v>13</v>
      </c>
      <c r="H8" s="5" t="s">
        <v>123</v>
      </c>
    </row>
    <row r="9" spans="1:19" ht="45" x14ac:dyDescent="0.25">
      <c r="A9" s="1">
        <v>6</v>
      </c>
      <c r="B9" s="6" t="s">
        <v>66</v>
      </c>
      <c r="C9" s="7" t="s">
        <v>67</v>
      </c>
      <c r="D9" s="7" t="s">
        <v>68</v>
      </c>
      <c r="E9" s="5" t="str">
        <f>"Production date 04/04/14. Expire date 04/04/19"</f>
        <v>Production date 04/04/14. Expire date 04/04/19</v>
      </c>
      <c r="F9" s="5" t="s">
        <v>69</v>
      </c>
      <c r="G9" s="5" t="s">
        <v>13</v>
      </c>
      <c r="H9" s="5" t="s">
        <v>65</v>
      </c>
    </row>
    <row r="10" spans="1:19" ht="45" x14ac:dyDescent="0.25">
      <c r="A10" s="1">
        <v>7</v>
      </c>
      <c r="B10" s="6" t="s">
        <v>256</v>
      </c>
      <c r="C10" s="7" t="s">
        <v>21</v>
      </c>
      <c r="D10" s="7" t="s">
        <v>257</v>
      </c>
      <c r="E10" s="5" t="str">
        <f>"Lot number 002161, BBD 07/2018 "</f>
        <v xml:space="preserve">Lot number 002161, BBD 07/2018 </v>
      </c>
      <c r="F10" s="5" t="s">
        <v>258</v>
      </c>
      <c r="G10" s="5" t="s">
        <v>8</v>
      </c>
      <c r="H10" s="5" t="s">
        <v>259</v>
      </c>
    </row>
    <row r="11" spans="1:19" ht="30" x14ac:dyDescent="0.25">
      <c r="A11" s="1">
        <v>8</v>
      </c>
      <c r="B11" s="6" t="s">
        <v>263</v>
      </c>
      <c r="C11" s="7" t="s">
        <v>270</v>
      </c>
      <c r="D11" s="7" t="s">
        <v>270</v>
      </c>
      <c r="E11" s="5" t="s">
        <v>287</v>
      </c>
      <c r="F11" s="5" t="s">
        <v>301</v>
      </c>
      <c r="G11" s="5" t="s">
        <v>13</v>
      </c>
      <c r="H11" s="5" t="s">
        <v>320</v>
      </c>
    </row>
    <row r="12" spans="1:19" ht="30" x14ac:dyDescent="0.25">
      <c r="A12" s="1">
        <v>9</v>
      </c>
      <c r="B12" s="6" t="s">
        <v>263</v>
      </c>
      <c r="C12" s="7" t="s">
        <v>271</v>
      </c>
      <c r="D12" s="7" t="s">
        <v>21</v>
      </c>
      <c r="E12" s="5" t="s">
        <v>288</v>
      </c>
      <c r="F12" s="5" t="s">
        <v>301</v>
      </c>
      <c r="G12" s="5" t="s">
        <v>13</v>
      </c>
      <c r="H12" s="5" t="s">
        <v>321</v>
      </c>
    </row>
    <row r="13" spans="1:19" ht="30" x14ac:dyDescent="0.25">
      <c r="A13" s="1">
        <v>10</v>
      </c>
      <c r="B13" s="6" t="s">
        <v>160</v>
      </c>
      <c r="C13" s="7" t="s">
        <v>21</v>
      </c>
      <c r="D13" s="7" t="s">
        <v>21</v>
      </c>
      <c r="E13" s="5" t="str">
        <f>"DG00035BK (batch); Expiry date: 22/06/2016"</f>
        <v>DG00035BK (batch); Expiry date: 22/06/2016</v>
      </c>
      <c r="F13" s="5" t="s">
        <v>161</v>
      </c>
      <c r="G13" s="5" t="s">
        <v>21</v>
      </c>
      <c r="H13" s="5" t="s">
        <v>159</v>
      </c>
    </row>
    <row r="14" spans="1:19" ht="30" x14ac:dyDescent="0.25">
      <c r="A14" s="1">
        <v>11</v>
      </c>
      <c r="B14" s="6" t="s">
        <v>20</v>
      </c>
      <c r="C14" s="7" t="s">
        <v>21</v>
      </c>
      <c r="D14" s="7" t="s">
        <v>22</v>
      </c>
      <c r="E14" s="5" t="str">
        <f>"Unknown"</f>
        <v>Unknown</v>
      </c>
      <c r="F14" s="5" t="s">
        <v>23</v>
      </c>
      <c r="G14" s="5" t="s">
        <v>24</v>
      </c>
      <c r="H14" s="5" t="s">
        <v>19</v>
      </c>
    </row>
    <row r="15" spans="1:19" ht="30" x14ac:dyDescent="0.25">
      <c r="A15" s="1">
        <v>12</v>
      </c>
      <c r="B15" s="6" t="s">
        <v>155</v>
      </c>
      <c r="C15" s="7" t="s">
        <v>156</v>
      </c>
      <c r="D15" s="7" t="s">
        <v>157</v>
      </c>
      <c r="E15" s="5" t="str">
        <f>"45201004 98"</f>
        <v>45201004 98</v>
      </c>
      <c r="F15" s="5" t="s">
        <v>158</v>
      </c>
      <c r="G15" s="5" t="s">
        <v>24</v>
      </c>
      <c r="H15" s="5" t="s">
        <v>154</v>
      </c>
    </row>
    <row r="16" spans="1:19" x14ac:dyDescent="0.25">
      <c r="A16" s="1">
        <v>13</v>
      </c>
      <c r="B16" s="6" t="s">
        <v>261</v>
      </c>
      <c r="C16" s="7" t="s">
        <v>268</v>
      </c>
      <c r="D16" s="7" t="s">
        <v>21</v>
      </c>
      <c r="E16" s="5" t="s">
        <v>283</v>
      </c>
      <c r="F16" s="5" t="s">
        <v>301</v>
      </c>
      <c r="G16" s="5" t="s">
        <v>13</v>
      </c>
      <c r="H16" s="5" t="s">
        <v>317</v>
      </c>
    </row>
    <row r="17" spans="1:8" ht="60" x14ac:dyDescent="0.25">
      <c r="A17" s="1">
        <v>14</v>
      </c>
      <c r="B17" s="6" t="s">
        <v>264</v>
      </c>
      <c r="C17" s="7" t="s">
        <v>272</v>
      </c>
      <c r="D17" s="7" t="s">
        <v>21</v>
      </c>
      <c r="E17" s="5" t="s">
        <v>289</v>
      </c>
      <c r="F17" s="5" t="s">
        <v>304</v>
      </c>
      <c r="G17" s="5" t="s">
        <v>13</v>
      </c>
      <c r="H17" s="5" t="s">
        <v>322</v>
      </c>
    </row>
    <row r="18" spans="1:8" ht="60" x14ac:dyDescent="0.25">
      <c r="A18" s="1">
        <v>15</v>
      </c>
      <c r="B18" s="6" t="s">
        <v>264</v>
      </c>
      <c r="C18" s="7" t="s">
        <v>277</v>
      </c>
      <c r="D18" s="7" t="s">
        <v>21</v>
      </c>
      <c r="E18" s="5" t="s">
        <v>294</v>
      </c>
      <c r="F18" s="5" t="s">
        <v>309</v>
      </c>
      <c r="G18" s="5" t="s">
        <v>13</v>
      </c>
      <c r="H18" s="5" t="s">
        <v>327</v>
      </c>
    </row>
    <row r="19" spans="1:8" ht="30" x14ac:dyDescent="0.25">
      <c r="A19" s="1">
        <v>16</v>
      </c>
      <c r="B19" s="6" t="s">
        <v>15</v>
      </c>
      <c r="C19" s="7" t="s">
        <v>16</v>
      </c>
      <c r="D19" s="7" t="s">
        <v>17</v>
      </c>
      <c r="E19" s="5" t="str">
        <f>"Lot: D 147"</f>
        <v>Lot: D 147</v>
      </c>
      <c r="F19" s="5" t="s">
        <v>18</v>
      </c>
      <c r="G19" s="5" t="s">
        <v>13</v>
      </c>
      <c r="H19" s="5" t="s">
        <v>14</v>
      </c>
    </row>
    <row r="20" spans="1:8" ht="30" x14ac:dyDescent="0.25">
      <c r="A20" s="1">
        <v>17</v>
      </c>
      <c r="B20" s="6" t="s">
        <v>15</v>
      </c>
      <c r="C20" s="7" t="s">
        <v>16</v>
      </c>
      <c r="D20" s="7" t="s">
        <v>52</v>
      </c>
      <c r="E20" s="5" t="str">
        <f>"batch 24.10.14, expiry 24.10.2017 "</f>
        <v xml:space="preserve">batch 24.10.14, expiry 24.10.2017 </v>
      </c>
      <c r="F20" s="5" t="s">
        <v>53</v>
      </c>
      <c r="G20" s="5" t="s">
        <v>13</v>
      </c>
      <c r="H20" s="5" t="s">
        <v>50</v>
      </c>
    </row>
    <row r="21" spans="1:8" ht="45" x14ac:dyDescent="0.25">
      <c r="A21" s="1">
        <v>18</v>
      </c>
      <c r="B21" s="6" t="s">
        <v>15</v>
      </c>
      <c r="C21" s="7" t="s">
        <v>58</v>
      </c>
      <c r="D21" s="7" t="s">
        <v>21</v>
      </c>
      <c r="E21" s="5" t="str">
        <f>"Lot 05.02.15; production date 2015.03.05; expiry date 2018.02.05 "</f>
        <v xml:space="preserve">Lot 05.02.15; production date 2015.03.05; expiry date 2018.02.05 </v>
      </c>
      <c r="F21" s="5" t="s">
        <v>59</v>
      </c>
      <c r="G21" s="5" t="s">
        <v>13</v>
      </c>
      <c r="H21" s="5" t="s">
        <v>57</v>
      </c>
    </row>
    <row r="22" spans="1:8" ht="60" x14ac:dyDescent="0.25">
      <c r="A22" s="1">
        <v>19</v>
      </c>
      <c r="B22" s="6" t="s">
        <v>15</v>
      </c>
      <c r="C22" s="7" t="s">
        <v>71</v>
      </c>
      <c r="D22" s="7" t="s">
        <v>71</v>
      </c>
      <c r="E22" s="5" t="str">
        <f>"batch 20.07.15; production date 2015.08.20; expiry date 2018.07.20"</f>
        <v>batch 20.07.15; production date 2015.08.20; expiry date 2018.07.20</v>
      </c>
      <c r="F22" s="5" t="s">
        <v>72</v>
      </c>
      <c r="G22" s="5" t="s">
        <v>13</v>
      </c>
      <c r="H22" s="5" t="s">
        <v>70</v>
      </c>
    </row>
    <row r="23" spans="1:8" ht="30" x14ac:dyDescent="0.25">
      <c r="A23" s="1">
        <v>20</v>
      </c>
      <c r="B23" s="6" t="s">
        <v>15</v>
      </c>
      <c r="C23" s="7" t="s">
        <v>86</v>
      </c>
      <c r="D23" s="7" t="s">
        <v>87</v>
      </c>
      <c r="E23" s="5" t="str">
        <f>"Lot 139, Exp. Date: 28/12/16. "</f>
        <v xml:space="preserve">Lot 139, Exp. Date: 28/12/16. </v>
      </c>
      <c r="F23" s="5" t="s">
        <v>88</v>
      </c>
      <c r="G23" s="5" t="s">
        <v>13</v>
      </c>
      <c r="H23" s="5" t="s">
        <v>85</v>
      </c>
    </row>
    <row r="24" spans="1:8" ht="30" x14ac:dyDescent="0.25">
      <c r="A24" s="1">
        <v>21</v>
      </c>
      <c r="B24" s="6" t="s">
        <v>111</v>
      </c>
      <c r="C24" s="7" t="s">
        <v>112</v>
      </c>
      <c r="D24" s="7" t="s">
        <v>113</v>
      </c>
      <c r="E24" s="5" t="str">
        <f>"Lot 04/24/14; PD 05/24/14; Exp. 4/25/16"</f>
        <v>Lot 04/24/14; PD 05/24/14; Exp. 4/25/16</v>
      </c>
      <c r="F24" s="5" t="s">
        <v>114</v>
      </c>
      <c r="G24" s="5" t="s">
        <v>13</v>
      </c>
      <c r="H24" s="5" t="s">
        <v>110</v>
      </c>
    </row>
    <row r="25" spans="1:8" ht="45" x14ac:dyDescent="0.25">
      <c r="A25" s="1">
        <v>22</v>
      </c>
      <c r="B25" s="6" t="s">
        <v>15</v>
      </c>
      <c r="C25" s="7" t="s">
        <v>151</v>
      </c>
      <c r="D25" s="7" t="s">
        <v>152</v>
      </c>
      <c r="E25" s="5" t="str">
        <f>"Lot No: 226 S12 "</f>
        <v xml:space="preserve">Lot No: 226 S12 </v>
      </c>
      <c r="F25" s="5" t="s">
        <v>153</v>
      </c>
      <c r="G25" s="5" t="s">
        <v>13</v>
      </c>
      <c r="H25" s="5" t="s">
        <v>150</v>
      </c>
    </row>
    <row r="26" spans="1:8" ht="45" x14ac:dyDescent="0.25">
      <c r="A26" s="1">
        <v>23</v>
      </c>
      <c r="B26" s="6" t="s">
        <v>15</v>
      </c>
      <c r="C26" s="7" t="s">
        <v>167</v>
      </c>
      <c r="D26" s="7" t="s">
        <v>168</v>
      </c>
      <c r="E26" s="5" t="str">
        <f>"Batch: # Z05"</f>
        <v>Batch: # Z05</v>
      </c>
      <c r="F26" s="5" t="s">
        <v>169</v>
      </c>
      <c r="G26" s="5" t="s">
        <v>13</v>
      </c>
      <c r="H26" s="5" t="s">
        <v>166</v>
      </c>
    </row>
    <row r="27" spans="1:8" ht="45" x14ac:dyDescent="0.25">
      <c r="A27" s="1">
        <v>24</v>
      </c>
      <c r="B27" s="6" t="s">
        <v>15</v>
      </c>
      <c r="C27" s="7" t="s">
        <v>151</v>
      </c>
      <c r="D27" s="7" t="s">
        <v>183</v>
      </c>
      <c r="E27" s="5" t="str">
        <f>"D268 Batch 268 S12, Production date: 25/05/2014 "</f>
        <v xml:space="preserve">D268 Batch 268 S12, Production date: 25/05/2014 </v>
      </c>
      <c r="F27" s="5" t="s">
        <v>184</v>
      </c>
      <c r="G27" s="5" t="s">
        <v>13</v>
      </c>
      <c r="H27" s="5" t="s">
        <v>182</v>
      </c>
    </row>
    <row r="28" spans="1:8" ht="60" x14ac:dyDescent="0.25">
      <c r="A28" s="1">
        <v>25</v>
      </c>
      <c r="B28" s="6" t="s">
        <v>15</v>
      </c>
      <c r="C28" s="7" t="s">
        <v>194</v>
      </c>
      <c r="D28" s="7" t="s">
        <v>195</v>
      </c>
      <c r="E28" s="5" t="str">
        <f>"Batch# 64 E06, Lot# E 64, Use by: 03/05/18 "</f>
        <v xml:space="preserve">Batch# 64 E06, Lot# E 64, Use by: 03/05/18 </v>
      </c>
      <c r="F28" s="5" t="s">
        <v>196</v>
      </c>
      <c r="G28" s="5" t="s">
        <v>13</v>
      </c>
      <c r="H28" s="5" t="s">
        <v>193</v>
      </c>
    </row>
    <row r="29" spans="1:8" ht="30" x14ac:dyDescent="0.25">
      <c r="A29" s="1">
        <v>26</v>
      </c>
      <c r="B29" s="6" t="s">
        <v>15</v>
      </c>
      <c r="C29" s="7" t="s">
        <v>198</v>
      </c>
      <c r="D29" s="7" t="s">
        <v>199</v>
      </c>
      <c r="E29" s="5" t="str">
        <f>"03.02.15; Expiry: 03.02.2018 "</f>
        <v xml:space="preserve">03.02.15; Expiry: 03.02.2018 </v>
      </c>
      <c r="F29" s="5" t="s">
        <v>200</v>
      </c>
      <c r="G29" s="5" t="s">
        <v>13</v>
      </c>
      <c r="H29" s="5" t="s">
        <v>197</v>
      </c>
    </row>
    <row r="30" spans="1:8" ht="30" x14ac:dyDescent="0.25">
      <c r="A30" s="1">
        <v>27</v>
      </c>
      <c r="B30" s="6" t="s">
        <v>15</v>
      </c>
      <c r="C30" s="7" t="s">
        <v>58</v>
      </c>
      <c r="D30" s="7" t="s">
        <v>21</v>
      </c>
      <c r="E30" s="5" t="str">
        <f>"Batch number 01/07/14, CI 77891 and CI 11741 "</f>
        <v xml:space="preserve">Batch number 01/07/14, CI 77891 and CI 11741 </v>
      </c>
      <c r="F30" s="5" t="s">
        <v>202</v>
      </c>
      <c r="G30" s="5" t="s">
        <v>13</v>
      </c>
      <c r="H30" s="5" t="s">
        <v>201</v>
      </c>
    </row>
    <row r="31" spans="1:8" ht="30" x14ac:dyDescent="0.25">
      <c r="A31" s="1">
        <v>28</v>
      </c>
      <c r="B31" s="6" t="s">
        <v>15</v>
      </c>
      <c r="C31" s="7" t="s">
        <v>209</v>
      </c>
      <c r="D31" s="7" t="s">
        <v>210</v>
      </c>
      <c r="E31" s="5" t="str">
        <f>"Batch 092 E45 04/02/2103"</f>
        <v>Batch 092 E45 04/02/2103</v>
      </c>
      <c r="F31" s="5" t="s">
        <v>211</v>
      </c>
      <c r="G31" s="5" t="s">
        <v>13</v>
      </c>
      <c r="H31" s="5" t="s">
        <v>208</v>
      </c>
    </row>
    <row r="32" spans="1:8" ht="45" x14ac:dyDescent="0.25">
      <c r="A32" s="1">
        <v>29</v>
      </c>
      <c r="B32" s="6" t="s">
        <v>15</v>
      </c>
      <c r="C32" s="7" t="s">
        <v>58</v>
      </c>
      <c r="D32" s="7" t="s">
        <v>213</v>
      </c>
      <c r="E32" s="5" t="str">
        <f>"Lot #C 301, Batch 301 E40 "</f>
        <v xml:space="preserve">Lot #C 301, Batch 301 E40 </v>
      </c>
      <c r="F32" s="5" t="s">
        <v>214</v>
      </c>
      <c r="G32" s="5" t="s">
        <v>13</v>
      </c>
      <c r="H32" s="5" t="s">
        <v>212</v>
      </c>
    </row>
    <row r="33" spans="1:8" ht="45" x14ac:dyDescent="0.25">
      <c r="A33" s="1">
        <v>30</v>
      </c>
      <c r="B33" s="6" t="s">
        <v>15</v>
      </c>
      <c r="C33" s="7" t="s">
        <v>216</v>
      </c>
      <c r="D33" s="7" t="s">
        <v>217</v>
      </c>
      <c r="E33" s="5" t="str">
        <f>"Unknown"</f>
        <v>Unknown</v>
      </c>
      <c r="F33" s="5" t="s">
        <v>218</v>
      </c>
      <c r="G33" s="5" t="s">
        <v>13</v>
      </c>
      <c r="H33" s="5" t="s">
        <v>215</v>
      </c>
    </row>
    <row r="34" spans="1:8" ht="30" x14ac:dyDescent="0.25">
      <c r="A34" s="1">
        <v>31</v>
      </c>
      <c r="B34" s="6" t="s">
        <v>15</v>
      </c>
      <c r="C34" s="7" t="s">
        <v>220</v>
      </c>
      <c r="D34" s="7" t="s">
        <v>221</v>
      </c>
      <c r="E34" s="5" t="str">
        <f>"Batch No: 03.12.13 "</f>
        <v xml:space="preserve">Batch No: 03.12.13 </v>
      </c>
      <c r="F34" s="5" t="s">
        <v>222</v>
      </c>
      <c r="G34" s="5" t="s">
        <v>13</v>
      </c>
      <c r="H34" s="5" t="s">
        <v>219</v>
      </c>
    </row>
    <row r="35" spans="1:8" ht="60" x14ac:dyDescent="0.25">
      <c r="A35" s="1">
        <v>32</v>
      </c>
      <c r="B35" s="6" t="s">
        <v>15</v>
      </c>
      <c r="C35" s="7" t="s">
        <v>16</v>
      </c>
      <c r="D35" s="7" t="s">
        <v>253</v>
      </c>
      <c r="E35" s="5" t="str">
        <f>"Lot-Nr. D 199 batch No 199 E06 "</f>
        <v xml:space="preserve">Lot-Nr. D 199 batch No 199 E06 </v>
      </c>
      <c r="F35" s="5" t="s">
        <v>254</v>
      </c>
      <c r="G35" s="5" t="s">
        <v>13</v>
      </c>
      <c r="H35" s="5" t="s">
        <v>255</v>
      </c>
    </row>
    <row r="36" spans="1:8" ht="64.900000000000006" customHeight="1" x14ac:dyDescent="0.25">
      <c r="A36" s="1">
        <v>33</v>
      </c>
      <c r="B36" s="6" t="s">
        <v>15</v>
      </c>
      <c r="C36" s="7" t="s">
        <v>277</v>
      </c>
      <c r="D36" s="7" t="s">
        <v>21</v>
      </c>
      <c r="E36" s="5" t="s">
        <v>299</v>
      </c>
      <c r="F36" s="5" t="s">
        <v>313</v>
      </c>
      <c r="G36" s="5" t="s">
        <v>13</v>
      </c>
      <c r="H36" s="5" t="s">
        <v>331</v>
      </c>
    </row>
    <row r="37" spans="1:8" x14ac:dyDescent="0.25">
      <c r="A37" s="1">
        <v>34</v>
      </c>
      <c r="B37" s="6" t="s">
        <v>15</v>
      </c>
      <c r="C37" s="7" t="s">
        <v>332</v>
      </c>
      <c r="D37" s="7" t="s">
        <v>21</v>
      </c>
      <c r="E37" s="5" t="str">
        <f>"Batch 040616"</f>
        <v>Batch 040616</v>
      </c>
      <c r="F37" s="5" t="s">
        <v>335</v>
      </c>
      <c r="G37" s="5" t="s">
        <v>13</v>
      </c>
      <c r="H37" s="5" t="s">
        <v>338</v>
      </c>
    </row>
    <row r="38" spans="1:8" x14ac:dyDescent="0.25">
      <c r="A38" s="1">
        <v>35</v>
      </c>
      <c r="B38" s="6" t="s">
        <v>15</v>
      </c>
      <c r="C38" s="7" t="s">
        <v>333</v>
      </c>
      <c r="D38" s="7" t="s">
        <v>21</v>
      </c>
      <c r="E38" s="5" t="str">
        <f>"Batch 960315 "</f>
        <v xml:space="preserve">Batch 960315 </v>
      </c>
      <c r="F38" s="5" t="s">
        <v>336</v>
      </c>
      <c r="G38" s="5" t="s">
        <v>13</v>
      </c>
      <c r="H38" s="5" t="s">
        <v>339</v>
      </c>
    </row>
    <row r="39" spans="1:8" ht="30" x14ac:dyDescent="0.25">
      <c r="A39" s="1">
        <v>36</v>
      </c>
      <c r="B39" s="6" t="s">
        <v>265</v>
      </c>
      <c r="C39" s="7" t="s">
        <v>276</v>
      </c>
      <c r="D39" s="7" t="s">
        <v>21</v>
      </c>
      <c r="E39" s="5" t="s">
        <v>293</v>
      </c>
      <c r="F39" s="5" t="s">
        <v>308</v>
      </c>
      <c r="G39" s="5" t="s">
        <v>13</v>
      </c>
      <c r="H39" s="5" t="s">
        <v>326</v>
      </c>
    </row>
    <row r="40" spans="1:8" ht="30" x14ac:dyDescent="0.25">
      <c r="A40" s="1">
        <v>37</v>
      </c>
      <c r="B40" s="6" t="s">
        <v>186</v>
      </c>
      <c r="C40" s="7" t="s">
        <v>187</v>
      </c>
      <c r="D40" s="7" t="s">
        <v>188</v>
      </c>
      <c r="E40" s="5" t="str">
        <f>"Lot: 002 Expiry date: 18/02/2018"</f>
        <v>Lot: 002 Expiry date: 18/02/2018</v>
      </c>
      <c r="F40" s="5" t="s">
        <v>189</v>
      </c>
      <c r="G40" s="5" t="s">
        <v>13</v>
      </c>
      <c r="H40" s="5" t="s">
        <v>185</v>
      </c>
    </row>
    <row r="41" spans="1:8" ht="90" x14ac:dyDescent="0.25">
      <c r="A41" s="1">
        <v>38</v>
      </c>
      <c r="B41" s="6" t="s">
        <v>243</v>
      </c>
      <c r="C41" s="7" t="s">
        <v>244</v>
      </c>
      <c r="D41" s="7" t="s">
        <v>245</v>
      </c>
      <c r="E41" s="5" t="str">
        <f>"Unknown"</f>
        <v>Unknown</v>
      </c>
      <c r="F41" s="5" t="s">
        <v>246</v>
      </c>
      <c r="G41" s="5" t="s">
        <v>13</v>
      </c>
      <c r="H41" s="5" t="s">
        <v>247</v>
      </c>
    </row>
    <row r="42" spans="1:8" ht="75" x14ac:dyDescent="0.25">
      <c r="A42" s="1">
        <v>39</v>
      </c>
      <c r="B42" s="6" t="s">
        <v>248</v>
      </c>
      <c r="C42" s="7" t="s">
        <v>249</v>
      </c>
      <c r="D42" s="7" t="s">
        <v>250</v>
      </c>
      <c r="E42" s="5" t="str">
        <f>"MFG: 2015/05/03, EXP: 2016/05/12 "</f>
        <v xml:space="preserve">MFG: 2015/05/03, EXP: 2016/05/12 </v>
      </c>
      <c r="F42" s="5" t="s">
        <v>251</v>
      </c>
      <c r="G42" s="5" t="s">
        <v>24</v>
      </c>
      <c r="H42" s="5" t="s">
        <v>252</v>
      </c>
    </row>
    <row r="43" spans="1:8" ht="45" x14ac:dyDescent="0.25">
      <c r="A43" s="1">
        <v>40</v>
      </c>
      <c r="B43" s="6" t="s">
        <v>224</v>
      </c>
      <c r="C43" s="7" t="s">
        <v>225</v>
      </c>
      <c r="D43" s="7" t="s">
        <v>21</v>
      </c>
      <c r="E43" s="5" t="str">
        <f>"Unknown"</f>
        <v>Unknown</v>
      </c>
      <c r="F43" s="5" t="s">
        <v>226</v>
      </c>
      <c r="G43" s="5" t="s">
        <v>24</v>
      </c>
      <c r="H43" s="5" t="s">
        <v>223</v>
      </c>
    </row>
    <row r="44" spans="1:8" ht="30" x14ac:dyDescent="0.25">
      <c r="A44" s="1">
        <v>41</v>
      </c>
      <c r="B44" s="6" t="s">
        <v>224</v>
      </c>
      <c r="C44" s="7" t="s">
        <v>228</v>
      </c>
      <c r="D44" s="7" t="s">
        <v>229</v>
      </c>
      <c r="E44" s="5" t="str">
        <f>"Unknown"</f>
        <v>Unknown</v>
      </c>
      <c r="F44" s="5" t="s">
        <v>230</v>
      </c>
      <c r="G44" s="5" t="s">
        <v>24</v>
      </c>
      <c r="H44" s="5" t="s">
        <v>227</v>
      </c>
    </row>
    <row r="45" spans="1:8" ht="30" x14ac:dyDescent="0.25">
      <c r="A45" s="1">
        <v>42</v>
      </c>
      <c r="B45" s="6" t="s">
        <v>204</v>
      </c>
      <c r="C45" s="7" t="s">
        <v>205</v>
      </c>
      <c r="D45" s="7" t="s">
        <v>206</v>
      </c>
      <c r="E45" s="5" t="str">
        <f>"Lot: ST0950222 "</f>
        <v xml:space="preserve">Lot: ST0950222 </v>
      </c>
      <c r="F45" s="5" t="s">
        <v>207</v>
      </c>
      <c r="G45" s="5" t="s">
        <v>51</v>
      </c>
      <c r="H45" s="5" t="s">
        <v>203</v>
      </c>
    </row>
    <row r="46" spans="1:8" ht="45" x14ac:dyDescent="0.25">
      <c r="A46" s="1">
        <v>43</v>
      </c>
      <c r="B46" s="6" t="s">
        <v>9</v>
      </c>
      <c r="C46" s="7" t="s">
        <v>10</v>
      </c>
      <c r="D46" s="7" t="s">
        <v>11</v>
      </c>
      <c r="E46" s="5" t="str">
        <f>"Batch: DISBK120IMX40 Expiry date: 31/5/2020, Lot SS206 206"</f>
        <v>Batch: DISBK120IMX40 Expiry date: 31/5/2020, Lot SS206 206</v>
      </c>
      <c r="F46" s="5" t="s">
        <v>12</v>
      </c>
      <c r="G46" s="5" t="s">
        <v>13</v>
      </c>
      <c r="H46" s="5" t="s">
        <v>7</v>
      </c>
    </row>
    <row r="47" spans="1:8" ht="165" x14ac:dyDescent="0.25">
      <c r="A47" s="1">
        <v>44</v>
      </c>
      <c r="B47" s="6" t="s">
        <v>9</v>
      </c>
      <c r="C47" s="7" t="s">
        <v>39</v>
      </c>
      <c r="D47" s="7" t="s">
        <v>21</v>
      </c>
      <c r="E47" s="5" t="str">
        <f>"Batch Y73W121G84IMX40, lot SS201, Batch: M63O59W100RD58IMX40, lot SS145, Batch: M63O61W103RD58IMX40, lot SS163, Batch: W102Y68G78IMX40, lot SS163, Batch: W121Y74, lot SS204, Batch: Y67O60IMX40, lot SS145"</f>
        <v>Batch Y73W121G84IMX40, lot SS201, Batch: M63O59W100RD58IMX40, lot SS145, Batch: M63O61W103RD58IMX40, lot SS163, Batch: W102Y68G78IMX40, lot SS163, Batch: W121Y74, lot SS204, Batch: Y67O60IMX40, lot SS145</v>
      </c>
      <c r="F47" s="5" t="s">
        <v>40</v>
      </c>
      <c r="G47" s="5" t="s">
        <v>13</v>
      </c>
      <c r="H47" s="5" t="s">
        <v>38</v>
      </c>
    </row>
    <row r="48" spans="1:8" x14ac:dyDescent="0.25">
      <c r="A48" s="1">
        <v>45</v>
      </c>
      <c r="B48" s="6" t="s">
        <v>9</v>
      </c>
      <c r="C48" s="7" t="s">
        <v>47</v>
      </c>
      <c r="D48" s="7" t="s">
        <v>48</v>
      </c>
      <c r="E48" s="5" t="str">
        <f>"Lot: SS83 EXP: 09/30/16 "</f>
        <v xml:space="preserve">Lot: SS83 EXP: 09/30/16 </v>
      </c>
      <c r="F48" s="5" t="s">
        <v>49</v>
      </c>
      <c r="G48" s="5" t="s">
        <v>13</v>
      </c>
      <c r="H48" s="5" t="s">
        <v>46</v>
      </c>
    </row>
    <row r="49" spans="1:8" ht="75" x14ac:dyDescent="0.25">
      <c r="A49" s="1">
        <v>46</v>
      </c>
      <c r="B49" s="6" t="s">
        <v>9</v>
      </c>
      <c r="C49" s="7" t="s">
        <v>55</v>
      </c>
      <c r="D49" s="7" t="s">
        <v>21</v>
      </c>
      <c r="E49" s="5" t="str">
        <f>"Batch #G80Y68W106O64B74, MHD 11/2018, Lot SS171 "</f>
        <v xml:space="preserve">Batch #G80Y68W106O64B74, MHD 11/2018, Lot SS171 </v>
      </c>
      <c r="F49" s="5" t="s">
        <v>56</v>
      </c>
      <c r="G49" s="5" t="s">
        <v>13</v>
      </c>
      <c r="H49" s="5" t="s">
        <v>54</v>
      </c>
    </row>
    <row r="50" spans="1:8" ht="45" x14ac:dyDescent="0.25">
      <c r="A50" s="1">
        <v>47</v>
      </c>
      <c r="B50" s="6" t="s">
        <v>9</v>
      </c>
      <c r="C50" s="7" t="s">
        <v>90</v>
      </c>
      <c r="D50" s="7" t="s">
        <v>91</v>
      </c>
      <c r="E50" s="5" t="str">
        <f>"20366L2799034 Batch n°: SS29 "</f>
        <v xml:space="preserve">20366L2799034 Batch n°: SS29 </v>
      </c>
      <c r="F50" s="5" t="s">
        <v>92</v>
      </c>
      <c r="G50" s="5" t="s">
        <v>24</v>
      </c>
      <c r="H50" s="5" t="s">
        <v>89</v>
      </c>
    </row>
    <row r="51" spans="1:8" ht="30" x14ac:dyDescent="0.25">
      <c r="A51" s="1">
        <v>48</v>
      </c>
      <c r="B51" s="6" t="s">
        <v>9</v>
      </c>
      <c r="C51" s="7" t="s">
        <v>94</v>
      </c>
      <c r="D51" s="7" t="s">
        <v>95</v>
      </c>
      <c r="E51" s="5" t="str">
        <f>"Batch: BK56DISimx40; REF:10559C23001 "</f>
        <v xml:space="preserve">Batch: BK56DISimx40; REF:10559C23001 </v>
      </c>
      <c r="F51" s="5" t="s">
        <v>96</v>
      </c>
      <c r="G51" s="5" t="s">
        <v>13</v>
      </c>
      <c r="H51" s="5" t="s">
        <v>93</v>
      </c>
    </row>
    <row r="52" spans="1:8" ht="45" customHeight="1" x14ac:dyDescent="0.25">
      <c r="A52" s="1">
        <v>49</v>
      </c>
      <c r="B52" s="6" t="s">
        <v>9</v>
      </c>
      <c r="C52" s="7" t="s">
        <v>116</v>
      </c>
      <c r="D52" s="7" t="s">
        <v>117</v>
      </c>
      <c r="E52" s="5" t="str">
        <f>"Batch n°: BK99IMX40, LOT SS169; Exp. date 10/31/18"</f>
        <v>Batch n°: BK99IMX40, LOT SS169; Exp. date 10/31/18</v>
      </c>
      <c r="F52" s="5" t="s">
        <v>118</v>
      </c>
      <c r="G52" s="5" t="s">
        <v>13</v>
      </c>
      <c r="H52" s="5" t="s">
        <v>115</v>
      </c>
    </row>
    <row r="53" spans="1:8" ht="30" x14ac:dyDescent="0.25">
      <c r="A53" s="1">
        <v>50</v>
      </c>
      <c r="B53" s="6" t="s">
        <v>163</v>
      </c>
      <c r="C53" s="7" t="s">
        <v>55</v>
      </c>
      <c r="D53" s="7" t="s">
        <v>164</v>
      </c>
      <c r="E53" s="5" t="str">
        <f>"G80Y68W105/SS171"</f>
        <v>G80Y68W105/SS171</v>
      </c>
      <c r="F53" s="5" t="s">
        <v>165</v>
      </c>
      <c r="G53" s="5" t="s">
        <v>21</v>
      </c>
      <c r="H53" s="5" t="s">
        <v>162</v>
      </c>
    </row>
    <row r="54" spans="1:8" ht="30" x14ac:dyDescent="0.25">
      <c r="A54" s="1">
        <v>51</v>
      </c>
      <c r="B54" s="6" t="s">
        <v>9</v>
      </c>
      <c r="C54" s="7" t="s">
        <v>175</v>
      </c>
      <c r="D54" s="7" t="s">
        <v>176</v>
      </c>
      <c r="E54" s="5" t="str">
        <f>"Batch: BK 120IMX40 , LOT SS205"</f>
        <v>Batch: BK 120IMX40 , LOT SS205</v>
      </c>
      <c r="F54" s="5" t="s">
        <v>177</v>
      </c>
      <c r="G54" s="5" t="s">
        <v>13</v>
      </c>
      <c r="H54" s="5" t="s">
        <v>174</v>
      </c>
    </row>
    <row r="55" spans="1:8" ht="75" x14ac:dyDescent="0.25">
      <c r="A55" s="1">
        <v>52</v>
      </c>
      <c r="B55" s="6" t="s">
        <v>9</v>
      </c>
      <c r="C55" s="7" t="s">
        <v>179</v>
      </c>
      <c r="D55" s="7" t="s">
        <v>180</v>
      </c>
      <c r="E55" s="5" t="str">
        <f>" 2. Batch W102Y68 Lot SS156, 1. Batch RD59064B74BK99GL Lot SS174, 3. Batch: W97Y66058 Lot: SS142 "</f>
        <v xml:space="preserve"> 2. Batch W102Y68 Lot SS156, 1. Batch RD59064B74BK99GL Lot SS174, 3. Batch: W97Y66058 Lot: SS142 </v>
      </c>
      <c r="F55" s="5" t="s">
        <v>181</v>
      </c>
      <c r="G55" s="5" t="s">
        <v>13</v>
      </c>
      <c r="H55" s="5" t="s">
        <v>178</v>
      </c>
    </row>
    <row r="56" spans="1:8" ht="45" x14ac:dyDescent="0.25">
      <c r="A56" s="1">
        <v>53</v>
      </c>
      <c r="B56" s="6" t="s">
        <v>9</v>
      </c>
      <c r="C56" s="7" t="s">
        <v>191</v>
      </c>
      <c r="D56" s="7" t="s">
        <v>21</v>
      </c>
      <c r="E56" s="5" t="str">
        <f>"Lot SS 202 ex. 02/29/2020 and lot SS 200 ex. 01/31/2020"</f>
        <v>Lot SS 202 ex. 02/29/2020 and lot SS 200 ex. 01/31/2020</v>
      </c>
      <c r="F56" s="5" t="s">
        <v>192</v>
      </c>
      <c r="G56" s="5" t="s">
        <v>13</v>
      </c>
      <c r="H56" s="5" t="s">
        <v>190</v>
      </c>
    </row>
    <row r="57" spans="1:8" ht="45" x14ac:dyDescent="0.25">
      <c r="A57" s="1">
        <v>54</v>
      </c>
      <c r="B57" s="6" t="s">
        <v>9</v>
      </c>
      <c r="C57" s="7" t="s">
        <v>228</v>
      </c>
      <c r="D57" s="7" t="s">
        <v>235</v>
      </c>
      <c r="E57" s="5" t="str">
        <f>"Lot: SS163, Batch # BK101/MX40, Expiry date: 30 September 2018 "</f>
        <v xml:space="preserve">Lot: SS163, Batch # BK101/MX40, Expiry date: 30 September 2018 </v>
      </c>
      <c r="F57" s="5" t="s">
        <v>236</v>
      </c>
      <c r="G57" s="5" t="s">
        <v>13</v>
      </c>
      <c r="H57" s="5" t="s">
        <v>234</v>
      </c>
    </row>
    <row r="58" spans="1:8" ht="30" x14ac:dyDescent="0.25">
      <c r="A58" s="1">
        <v>55</v>
      </c>
      <c r="B58" s="6" t="s">
        <v>9</v>
      </c>
      <c r="C58" s="7" t="s">
        <v>175</v>
      </c>
      <c r="D58" s="7" t="s">
        <v>176</v>
      </c>
      <c r="E58" s="5" t="str">
        <f>"Batch: BK 120IMX40 , LOT SS205"</f>
        <v>Batch: BK 120IMX40 , LOT SS205</v>
      </c>
      <c r="F58" s="5" t="s">
        <v>177</v>
      </c>
      <c r="G58" s="5" t="s">
        <v>13</v>
      </c>
      <c r="H58" s="5" t="s">
        <v>174</v>
      </c>
    </row>
    <row r="59" spans="1:8" ht="60" x14ac:dyDescent="0.25">
      <c r="A59" s="1">
        <v>56</v>
      </c>
      <c r="B59" s="6" t="s">
        <v>9</v>
      </c>
      <c r="C59" s="7" t="s">
        <v>267</v>
      </c>
      <c r="D59" s="7" t="s">
        <v>21</v>
      </c>
      <c r="E59" s="5" t="s">
        <v>282</v>
      </c>
      <c r="F59" s="5" t="s">
        <v>301</v>
      </c>
      <c r="G59" s="5" t="s">
        <v>13</v>
      </c>
      <c r="H59" s="5" t="s">
        <v>316</v>
      </c>
    </row>
    <row r="60" spans="1:8" ht="79.900000000000006" customHeight="1" x14ac:dyDescent="0.25">
      <c r="A60" s="1">
        <v>57</v>
      </c>
      <c r="B60" s="6" t="s">
        <v>9</v>
      </c>
      <c r="C60" s="7" t="s">
        <v>273</v>
      </c>
      <c r="D60" s="7" t="s">
        <v>21</v>
      </c>
      <c r="E60" s="5" t="s">
        <v>290</v>
      </c>
      <c r="F60" s="5" t="s">
        <v>305</v>
      </c>
      <c r="G60" s="5" t="s">
        <v>13</v>
      </c>
      <c r="H60" s="5" t="s">
        <v>323</v>
      </c>
    </row>
    <row r="61" spans="1:8" ht="45" x14ac:dyDescent="0.25">
      <c r="A61" s="1">
        <v>58</v>
      </c>
      <c r="B61" s="6" t="s">
        <v>9</v>
      </c>
      <c r="C61" s="7" t="s">
        <v>274</v>
      </c>
      <c r="D61" s="7" t="s">
        <v>21</v>
      </c>
      <c r="E61" s="5" t="s">
        <v>291</v>
      </c>
      <c r="F61" s="5" t="s">
        <v>306</v>
      </c>
      <c r="G61" s="5" t="s">
        <v>13</v>
      </c>
      <c r="H61" s="5" t="s">
        <v>324</v>
      </c>
    </row>
    <row r="62" spans="1:8" ht="45" x14ac:dyDescent="0.25">
      <c r="A62" s="1">
        <v>59</v>
      </c>
      <c r="B62" s="6" t="s">
        <v>9</v>
      </c>
      <c r="C62" s="7" t="s">
        <v>275</v>
      </c>
      <c r="D62" s="7" t="s">
        <v>21</v>
      </c>
      <c r="E62" s="5" t="s">
        <v>292</v>
      </c>
      <c r="F62" s="5" t="s">
        <v>307</v>
      </c>
      <c r="G62" s="5" t="s">
        <v>13</v>
      </c>
      <c r="H62" s="5" t="s">
        <v>325</v>
      </c>
    </row>
    <row r="63" spans="1:8" ht="45" x14ac:dyDescent="0.25">
      <c r="A63" s="1">
        <v>60</v>
      </c>
      <c r="B63" s="6" t="s">
        <v>9</v>
      </c>
      <c r="C63" s="7" t="s">
        <v>280</v>
      </c>
      <c r="D63" s="7" t="s">
        <v>21</v>
      </c>
      <c r="E63" s="5" t="s">
        <v>298</v>
      </c>
      <c r="F63" s="5" t="s">
        <v>312</v>
      </c>
      <c r="G63" s="5" t="s">
        <v>314</v>
      </c>
      <c r="H63" s="5" t="s">
        <v>330</v>
      </c>
    </row>
    <row r="64" spans="1:8" ht="30" x14ac:dyDescent="0.25">
      <c r="A64" s="1">
        <v>61</v>
      </c>
      <c r="B64" s="11" t="s">
        <v>9</v>
      </c>
      <c r="C64" s="12" t="s">
        <v>334</v>
      </c>
      <c r="D64" s="12" t="s">
        <v>21</v>
      </c>
      <c r="E64" s="13" t="str">
        <f>"Batch SS192, expiry date 31/08/2019"</f>
        <v>Batch SS192, expiry date 31/08/2019</v>
      </c>
      <c r="F64" s="13" t="s">
        <v>337</v>
      </c>
      <c r="G64" s="13" t="s">
        <v>13</v>
      </c>
      <c r="H64" s="13" t="s">
        <v>340</v>
      </c>
    </row>
    <row r="65" spans="1:8" ht="30" x14ac:dyDescent="0.25">
      <c r="A65" s="1">
        <v>62</v>
      </c>
      <c r="B65" s="11" t="s">
        <v>34</v>
      </c>
      <c r="C65" s="12" t="s">
        <v>35</v>
      </c>
      <c r="D65" s="12" t="s">
        <v>36</v>
      </c>
      <c r="E65" s="13" t="str">
        <f>"Batch: Y53W57G4IMX40, lot SS70"</f>
        <v>Batch: Y53W57G4IMX40, lot SS70</v>
      </c>
      <c r="F65" s="13" t="s">
        <v>37</v>
      </c>
      <c r="G65" s="13" t="s">
        <v>13</v>
      </c>
      <c r="H65" s="13" t="s">
        <v>33</v>
      </c>
    </row>
    <row r="66" spans="1:8" ht="45" x14ac:dyDescent="0.25">
      <c r="A66" s="1">
        <v>63</v>
      </c>
      <c r="B66" s="11" t="s">
        <v>260</v>
      </c>
      <c r="C66" s="12" t="s">
        <v>266</v>
      </c>
      <c r="D66" s="12" t="s">
        <v>21</v>
      </c>
      <c r="E66" s="13" t="s">
        <v>281</v>
      </c>
      <c r="F66" s="13" t="s">
        <v>300</v>
      </c>
      <c r="G66" s="13" t="s">
        <v>24</v>
      </c>
      <c r="H66" s="13" t="s">
        <v>315</v>
      </c>
    </row>
    <row r="67" spans="1:8" ht="60" x14ac:dyDescent="0.25">
      <c r="A67" s="1">
        <v>64</v>
      </c>
      <c r="B67" s="11" t="s">
        <v>128</v>
      </c>
      <c r="C67" s="12" t="s">
        <v>129</v>
      </c>
      <c r="D67" s="12" t="s">
        <v>130</v>
      </c>
      <c r="E67" s="13" t="str">
        <f>"Lot # KCTB10822, Manufacture date 10/03/11; Expiry date: 12/14"</f>
        <v>Lot # KCTB10822, Manufacture date 10/03/11; Expiry date: 12/14</v>
      </c>
      <c r="F67" s="13" t="s">
        <v>131</v>
      </c>
      <c r="G67" s="13" t="s">
        <v>24</v>
      </c>
      <c r="H67" s="13" t="s">
        <v>127</v>
      </c>
    </row>
    <row r="68" spans="1:8" ht="45" x14ac:dyDescent="0.25">
      <c r="A68" s="1">
        <v>65</v>
      </c>
      <c r="B68" s="11" t="s">
        <v>133</v>
      </c>
      <c r="C68" s="12" t="s">
        <v>134</v>
      </c>
      <c r="D68" s="12" t="s">
        <v>135</v>
      </c>
      <c r="E68" s="13" t="str">
        <f>"Lot # KCTB10822; MFG: 20/05/11; Expire date 08/15"</f>
        <v>Lot # KCTB10822; MFG: 20/05/11; Expire date 08/15</v>
      </c>
      <c r="F68" s="13" t="s">
        <v>136</v>
      </c>
      <c r="G68" s="13" t="s">
        <v>84</v>
      </c>
      <c r="H68" s="13" t="s">
        <v>132</v>
      </c>
    </row>
    <row r="69" spans="1:8" ht="30" x14ac:dyDescent="0.25">
      <c r="A69" s="1">
        <v>66</v>
      </c>
      <c r="B69" s="11" t="s">
        <v>128</v>
      </c>
      <c r="C69" s="12" t="s">
        <v>279</v>
      </c>
      <c r="D69" s="12" t="s">
        <v>296</v>
      </c>
      <c r="E69" s="13" t="s">
        <v>297</v>
      </c>
      <c r="F69" s="13" t="s">
        <v>311</v>
      </c>
      <c r="G69" s="13" t="s">
        <v>314</v>
      </c>
      <c r="H69" s="13" t="s">
        <v>329</v>
      </c>
    </row>
    <row r="70" spans="1:8" ht="30" x14ac:dyDescent="0.25">
      <c r="A70" s="1">
        <v>67</v>
      </c>
      <c r="B70" s="11" t="s">
        <v>80</v>
      </c>
      <c r="C70" s="12" t="s">
        <v>81</v>
      </c>
      <c r="D70" s="12" t="s">
        <v>82</v>
      </c>
      <c r="E70" s="13" t="str">
        <f>"Unknown"</f>
        <v>Unknown</v>
      </c>
      <c r="F70" s="13" t="s">
        <v>83</v>
      </c>
      <c r="G70" s="13" t="s">
        <v>84</v>
      </c>
      <c r="H70" s="13" t="s">
        <v>79</v>
      </c>
    </row>
    <row r="71" spans="1:8" ht="30" x14ac:dyDescent="0.25">
      <c r="A71" s="1">
        <v>68</v>
      </c>
      <c r="B71" s="11" t="s">
        <v>143</v>
      </c>
      <c r="C71" s="12" t="s">
        <v>144</v>
      </c>
      <c r="D71" s="12" t="s">
        <v>145</v>
      </c>
      <c r="E71" s="13" t="str">
        <f>"Lot #31962"</f>
        <v>Lot #31962</v>
      </c>
      <c r="F71" s="13" t="s">
        <v>146</v>
      </c>
      <c r="G71" s="13" t="s">
        <v>13</v>
      </c>
      <c r="H71" s="13" t="s">
        <v>142</v>
      </c>
    </row>
    <row r="72" spans="1:8" ht="30" x14ac:dyDescent="0.25">
      <c r="A72" s="1">
        <v>69</v>
      </c>
      <c r="B72" s="11" t="s">
        <v>138</v>
      </c>
      <c r="C72" s="12" t="s">
        <v>139</v>
      </c>
      <c r="D72" s="12" t="s">
        <v>140</v>
      </c>
      <c r="E72" s="13" t="str">
        <f>"LOT# 010372L; Expire date 12-2017"</f>
        <v>LOT# 010372L; Expire date 12-2017</v>
      </c>
      <c r="F72" s="13" t="s">
        <v>141</v>
      </c>
      <c r="G72" s="13" t="s">
        <v>13</v>
      </c>
      <c r="H72" s="13" t="s">
        <v>137</v>
      </c>
    </row>
    <row r="73" spans="1:8" ht="30" x14ac:dyDescent="0.25">
      <c r="A73" s="1">
        <v>70</v>
      </c>
      <c r="B73" s="11" t="s">
        <v>61</v>
      </c>
      <c r="C73" s="12" t="s">
        <v>62</v>
      </c>
      <c r="D73" s="12" t="s">
        <v>63</v>
      </c>
      <c r="E73" s="13" t="str">
        <f>"Expiration date: 3-2017 "</f>
        <v xml:space="preserve">Expiration date: 3-2017 </v>
      </c>
      <c r="F73" s="13" t="s">
        <v>64</v>
      </c>
      <c r="G73" s="13" t="s">
        <v>51</v>
      </c>
      <c r="H73" s="13" t="s">
        <v>60</v>
      </c>
    </row>
    <row r="74" spans="1:8" ht="30" x14ac:dyDescent="0.25">
      <c r="A74" s="1">
        <v>71</v>
      </c>
      <c r="B74" s="11" t="s">
        <v>26</v>
      </c>
      <c r="C74" s="12" t="s">
        <v>21</v>
      </c>
      <c r="D74" s="12" t="s">
        <v>27</v>
      </c>
      <c r="E74" s="13" t="str">
        <f>"Batch B 44021213 "</f>
        <v xml:space="preserve">Batch B 44021213 </v>
      </c>
      <c r="F74" s="13" t="s">
        <v>28</v>
      </c>
      <c r="G74" s="13" t="s">
        <v>13</v>
      </c>
      <c r="H74" s="13" t="s">
        <v>25</v>
      </c>
    </row>
    <row r="75" spans="1:8" x14ac:dyDescent="0.25">
      <c r="A75" s="1">
        <v>72</v>
      </c>
      <c r="B75" s="11" t="s">
        <v>30</v>
      </c>
      <c r="C75" s="12" t="s">
        <v>31</v>
      </c>
      <c r="D75" s="12" t="s">
        <v>31</v>
      </c>
      <c r="E75" s="13" t="str">
        <f>"Batch 03, lot TBL 1177-5"</f>
        <v>Batch 03, lot TBL 1177-5</v>
      </c>
      <c r="F75" s="13" t="s">
        <v>32</v>
      </c>
      <c r="G75" s="13" t="s">
        <v>13</v>
      </c>
      <c r="H75" s="13" t="s">
        <v>29</v>
      </c>
    </row>
    <row r="76" spans="1:8" ht="30" x14ac:dyDescent="0.25">
      <c r="A76" s="1">
        <v>73</v>
      </c>
      <c r="B76" s="11" t="s">
        <v>98</v>
      </c>
      <c r="C76" s="12" t="s">
        <v>21</v>
      </c>
      <c r="D76" s="12" t="s">
        <v>99</v>
      </c>
      <c r="E76" s="13" t="str">
        <f>"Batch SR74247 "</f>
        <v xml:space="preserve">Batch SR74247 </v>
      </c>
      <c r="F76" s="13" t="s">
        <v>100</v>
      </c>
      <c r="G76" s="13" t="s">
        <v>13</v>
      </c>
      <c r="H76" s="13" t="s">
        <v>97</v>
      </c>
    </row>
    <row r="77" spans="1:8" ht="30" x14ac:dyDescent="0.25">
      <c r="A77" s="1">
        <v>74</v>
      </c>
      <c r="B77" s="11" t="s">
        <v>75</v>
      </c>
      <c r="C77" s="12" t="s">
        <v>76</v>
      </c>
      <c r="D77" s="12" t="s">
        <v>77</v>
      </c>
      <c r="E77" s="13" t="str">
        <f>"batches 0712 EYE and 0712 BLACK "</f>
        <v xml:space="preserve">batches 0712 EYE and 0712 BLACK </v>
      </c>
      <c r="F77" s="13" t="s">
        <v>78</v>
      </c>
      <c r="G77" s="13" t="s">
        <v>74</v>
      </c>
      <c r="H77" s="13" t="s">
        <v>73</v>
      </c>
    </row>
    <row r="78" spans="1:8" ht="60" x14ac:dyDescent="0.25">
      <c r="A78" s="1">
        <v>75</v>
      </c>
      <c r="B78" s="11" t="s">
        <v>21</v>
      </c>
      <c r="C78" s="12" t="s">
        <v>120</v>
      </c>
      <c r="D78" s="12" t="s">
        <v>121</v>
      </c>
      <c r="E78" s="13" t="str">
        <f>"Unknown"</f>
        <v>Unknown</v>
      </c>
      <c r="F78" s="13" t="s">
        <v>122</v>
      </c>
      <c r="G78" s="13" t="s">
        <v>21</v>
      </c>
      <c r="H78" s="13" t="s">
        <v>119</v>
      </c>
    </row>
    <row r="79" spans="1:8" ht="45" x14ac:dyDescent="0.25">
      <c r="A79" s="1">
        <v>76</v>
      </c>
      <c r="B79" s="11" t="s">
        <v>21</v>
      </c>
      <c r="C79" s="12" t="s">
        <v>21</v>
      </c>
      <c r="D79" s="12" t="s">
        <v>232</v>
      </c>
      <c r="E79" s="13" t="str">
        <f>"Batch: #8 Production date: 20/02/2014 Expiry date: 16/12/2016"</f>
        <v>Batch: #8 Production date: 20/02/2014 Expiry date: 16/12/2016</v>
      </c>
      <c r="F79" s="13" t="s">
        <v>233</v>
      </c>
      <c r="G79" s="13" t="s">
        <v>24</v>
      </c>
      <c r="H79" s="13" t="s">
        <v>231</v>
      </c>
    </row>
    <row r="80" spans="1:8" ht="30" x14ac:dyDescent="0.25">
      <c r="A80" s="1">
        <v>77</v>
      </c>
      <c r="B80" s="11" t="s">
        <v>21</v>
      </c>
      <c r="C80" s="12" t="s">
        <v>269</v>
      </c>
      <c r="D80" s="12" t="s">
        <v>284</v>
      </c>
      <c r="E80" s="13" t="s">
        <v>21</v>
      </c>
      <c r="F80" s="13" t="s">
        <v>302</v>
      </c>
      <c r="G80" s="13" t="s">
        <v>21</v>
      </c>
      <c r="H80" s="13" t="s">
        <v>318</v>
      </c>
    </row>
    <row r="81" spans="1:8" ht="30" x14ac:dyDescent="0.25">
      <c r="A81" s="1">
        <v>78</v>
      </c>
      <c r="B81" s="14" t="s">
        <v>21</v>
      </c>
      <c r="C81" s="14" t="s">
        <v>278</v>
      </c>
      <c r="D81" s="14" t="s">
        <v>21</v>
      </c>
      <c r="E81" s="15" t="s">
        <v>295</v>
      </c>
      <c r="F81" s="15" t="s">
        <v>310</v>
      </c>
      <c r="G81" s="15" t="s">
        <v>24</v>
      </c>
      <c r="H81" s="15" t="s">
        <v>328</v>
      </c>
    </row>
    <row r="82" spans="1:8" ht="45" x14ac:dyDescent="0.25">
      <c r="A82" s="1">
        <v>79</v>
      </c>
      <c r="B82" s="11" t="s">
        <v>42</v>
      </c>
      <c r="C82" s="12" t="s">
        <v>43</v>
      </c>
      <c r="D82" s="12" t="s">
        <v>44</v>
      </c>
      <c r="E82" s="13" t="str">
        <f>"Unknown"</f>
        <v>Unknown</v>
      </c>
      <c r="F82" s="13" t="s">
        <v>45</v>
      </c>
      <c r="G82" s="13" t="s">
        <v>8</v>
      </c>
      <c r="H82" s="13" t="s">
        <v>41</v>
      </c>
    </row>
    <row r="83" spans="1:8" ht="30" x14ac:dyDescent="0.25">
      <c r="A83" s="16">
        <v>80</v>
      </c>
      <c r="B83" s="11" t="s">
        <v>238</v>
      </c>
      <c r="C83" s="12" t="s">
        <v>239</v>
      </c>
      <c r="D83" s="12" t="s">
        <v>240</v>
      </c>
      <c r="E83" s="13" t="str">
        <f>"Unknown"</f>
        <v>Unknown</v>
      </c>
      <c r="F83" s="13" t="s">
        <v>241</v>
      </c>
      <c r="G83" s="13" t="s">
        <v>13</v>
      </c>
      <c r="H83" s="13" t="s">
        <v>237</v>
      </c>
    </row>
    <row r="84" spans="1:8" ht="60" x14ac:dyDescent="0.25">
      <c r="A84" s="1">
        <v>81</v>
      </c>
      <c r="B84" s="14" t="s">
        <v>171</v>
      </c>
      <c r="C84" s="14" t="s">
        <v>172</v>
      </c>
      <c r="D84" s="14" t="s">
        <v>172</v>
      </c>
      <c r="E84" s="15" t="str">
        <f>"BR60408141, Best before date: 05.2015; BR3038098, Best before date: 10.2014 "</f>
        <v xml:space="preserve">BR60408141, Best before date: 05.2015; BR3038098, Best before date: 10.2014 </v>
      </c>
      <c r="F84" s="15" t="s">
        <v>173</v>
      </c>
      <c r="G84" s="15" t="s">
        <v>8</v>
      </c>
      <c r="H84" s="15" t="s">
        <v>170</v>
      </c>
    </row>
  </sheetData>
  <autoFilter ref="A3:H3">
    <sortState ref="A4:H84">
      <sortCondition ref="B3"/>
    </sortState>
  </autoFilter>
  <mergeCells count="2">
    <mergeCell ref="A2:H2"/>
    <mergeCell ref="I1:S1"/>
  </mergeCells>
  <pageMargins left="0.75" right="0.75" top="1" bottom="1" header="0.5" footer="0.5"/>
  <pageSetup paperSize="9" scale="65" orientation="landscape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Rapex-Publication</vt:lpstr>
      <vt:lpstr>'Rapex-Publication'!Print_Area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Savva  Savvas</dc:creator>
  <cp:lastModifiedBy>George Tsiamettis</cp:lastModifiedBy>
  <cp:lastPrinted>2017-09-04T09:38:10Z</cp:lastPrinted>
  <dcterms:created xsi:type="dcterms:W3CDTF">2016-09-22T09:43:14Z</dcterms:created>
  <dcterms:modified xsi:type="dcterms:W3CDTF">2017-09-05T11:54:43Z</dcterms:modified>
</cp:coreProperties>
</file>